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CEF5EE94-06A9-44E5-87A9-981D107E283F}" xr6:coauthVersionLast="36"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F88" i="12" l="1"/>
  <c r="AU63" i="12"/>
  <c r="AP63"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s="1"/>
  <c r="BW35" i="10" s="1"/>
  <c r="BW36" i="10" s="1"/>
  <c r="CO34" i="10" l="1"/>
</calcChain>
</file>

<file path=xl/sharedStrings.xml><?xml version="1.0" encoding="utf-8"?>
<sst xmlns="http://schemas.openxmlformats.org/spreadsheetml/2006/main" count="1093" uniqueCount="561">
  <si>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</si>
  <si>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</si>
  <si>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</si>
  <si>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</si>
  <si>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</si>
  <si>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</si>
  <si>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</si>
  <si>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</si>
  <si>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</si>
  <si>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</si>
  <si>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</si>
  <si>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</si>
  <si>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</si>
  <si>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</si>
  <si>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</si>
  <si>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</si>
  <si>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</si>
  <si>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</si>
  <si>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</si>
  <si>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</si>
  <si>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</si>
  <si>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</si>
  <si>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</si>
  <si>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</si>
  <si>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</si>
  <si>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</si>
  <si>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</si>
  <si>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</si>
  <si>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</si>
  <si>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</si>
  <si>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</si>
  <si>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</si>
  <si>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</si>
  <si>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</si>
  <si>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</si>
  <si>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</si>
  <si>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</si>
  <si>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</si>
  <si>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</si>
  <si>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</si>
  <si>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</si>
  <si>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</si>
  <si>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</si>
  <si>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</si>
  <si>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</si>
  <si>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</si>
  <si>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</si>
  <si>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</si>
  <si>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</si>
  <si>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</si>
  <si>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</si>
  <si>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</si>
  <si>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</si>
  <si>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</si>
  <si>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</si>
  <si>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</si>
  <si>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</si>
  <si>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</si>
  <si>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</si>
  <si>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</si>
  <si>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</si>
  <si>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</si>
  <si>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</si>
  <si>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</si>
  <si>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</si>
  <si>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</si>
  <si>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</si>
  <si>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</si>
  <si>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</si>
  <si>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</si>
  <si>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</si>
  <si>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</si>
  <si>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</si>
  <si>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</si>
  <si>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</si>
  <si>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</si>
  <si>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</si>
  <si>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</si>
  <si>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</si>
  <si>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</si>
  <si>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</si>
  <si>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</si>
  <si>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</si>
  <si>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</si>
  <si>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</si>
  <si>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</si>
  <si>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</si>
  <si>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</si>
  <si>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</si>
  <si>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</si>
  <si>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</si>
  <si>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</si>
  <si>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</si>
  <si>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</si>
  <si>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</si>
  <si>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</si>
  <si>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</si>
  <si>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</si>
  <si>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</si>
  <si>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</si>
  <si>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</si>
  <si>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</si>
  <si>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</si>
  <si>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</si>
  <si>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</si>
  <si>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</si>
  <si>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</si>
  <si>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</si>
  <si>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</si>
  <si>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</si>
  <si>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</si>
  <si>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</si>
  <si>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</si>
  <si>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</si>
  <si>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</si>
  <si>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</si>
  <si>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</si>
  <si>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</si>
  <si>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</si>
  <si>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</si>
  <si>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</si>
  <si>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</si>
  <si>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</si>
  <si>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</si>
  <si>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</si>
  <si>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</si>
  <si>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</si>
  <si>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</si>
  <si>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</si>
  <si>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</si>
  <si>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</si>
  <si>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</si>
  <si>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</si>
  <si>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</si>
  <si>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</si>
  <si>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</si>
  <si>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</si>
  <si>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</si>
  <si>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</si>
  <si>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</si>
  <si>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</si>
  <si>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</si>
  <si>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</si>
  <si>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</si>
  <si>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</si>
  <si>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</si>
  <si>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</si>
  <si>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</si>
  <si>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</si>
  <si>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</si>
  <si>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</si>
  <si>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</si>
  <si>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</si>
  <si>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</si>
  <si>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</si>
  <si>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</si>
  <si>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</si>
  <si>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</si>
  <si>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</si>
  <si>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</si>
  <si>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</si>
  <si>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</si>
  <si>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</si>
  <si>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</si>
  <si>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</si>
  <si>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</si>
  <si>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</si>
  <si>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</si>
  <si>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</si>
  <si>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</si>
  <si>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</si>
  <si>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</si>
  <si>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</si>
  <si>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</si>
  <si>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</si>
  <si>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</si>
  <si>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</si>
  <si>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</si>
  <si>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</si>
  <si>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</si>
  <si>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</si>
  <si>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</si>
  <si>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</si>
  <si>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</si>
  <si>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</si>
  <si>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</si>
  <si>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</si>
  <si>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</si>
  <si>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</si>
  <si>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</si>
  <si>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</si>
  <si>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</si>
  <si>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</si>
  <si>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</si>
  <si>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</si>
  <si>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</si>
  <si>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</si>
  <si>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</si>
  <si>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</si>
  <si>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</si>
  <si>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</si>
  <si>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</si>
  <si>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</si>
  <si>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鹿児島県さつま町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</si>
  <si>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</si>
  <si>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</si>
  <si>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</si>
  <si>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</si>
  <si>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</si>
  <si>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</si>
  <si>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</si>
  <si>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</si>
  <si>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</si>
  <si>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</si>
  <si>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</si>
  <si>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</si>
  <si>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</si>
  <si>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</si>
  <si>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</si>
  <si>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</si>
  <si>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</si>
  <si>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</si>
  <si>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</si>
  <si>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</si>
  <si>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</si>
  <si>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</si>
  <si>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</si>
  <si>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</si>
  <si>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</si>
  <si>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</si>
  <si>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</si>
  <si>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</si>
  <si>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</si>
  <si>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</si>
  <si>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</si>
  <si>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</si>
  <si>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</si>
  <si>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</si>
  <si>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</si>
  <si>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</si>
  <si>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</si>
  <si>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</si>
  <si>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</si>
  <si>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</si>
  <si>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</si>
  <si>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</si>
  <si>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</si>
  <si>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</si>
  <si>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</si>
  <si>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</si>
  <si>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</si>
  <si>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</si>
  <si>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</si>
  <si>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</si>
  <si>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</si>
  <si>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</si>
  <si>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</si>
  <si>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</si>
  <si>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</si>
  <si>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</si>
  <si>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</si>
  <si>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</si>
  <si>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</si>
  <si>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</si>
  <si>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</si>
  <si>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</si>
  <si>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</si>
  <si>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</si>
  <si>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</si>
  <si>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</si>
  <si>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</si>
  <si>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</si>
  <si>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</si>
  <si>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</si>
  <si>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</si>
  <si>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</si>
  <si>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</si>
  <si>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</si>
  <si>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</si>
  <si>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</si>
  <si>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</si>
  <si>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</si>
  <si>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</si>
  <si>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</si>
  <si>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</si>
  <si>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</si>
  <si>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</si>
  <si>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</si>
  <si>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</si>
  <si>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</si>
  <si>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</si>
  <si>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</si>
  <si>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</si>
  <si>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</si>
  <si>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</si>
  <si>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</si>
  <si>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</si>
  <si>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</si>
  <si>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</si>
  <si>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</si>
  <si>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</si>
  <si>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</si>
  <si>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</si>
  <si>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</si>
  <si>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</si>
  <si>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</si>
  <si>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</si>
  <si>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</si>
  <si>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</si>
  <si>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</si>
  <si>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</si>
  <si>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</si>
  <si>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</si>
  <si>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</si>
  <si>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</si>
  <si>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</si>
  <si>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</si>
  <si>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</si>
  <si>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</si>
  <si>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</si>
  <si>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</si>
  <si>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</si>
  <si>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</si>
  <si>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</si>
  <si>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</si>
  <si>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</si>
  <si>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</si>
  <si>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</si>
  <si>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</si>
  <si>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</si>
  <si>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</si>
  <si>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</si>
  <si>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</si>
  <si>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</si>
  <si>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</si>
  <si>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</si>
  <si>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</si>
  <si>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</si>
  <si>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</si>
  <si>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</si>
  <si>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</si>
  <si>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</si>
  <si>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</si>
  <si>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</si>
  <si>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</si>
  <si>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</si>
  <si>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</si>
  <si>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</si>
  <si>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</si>
  <si>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</si>
  <si>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</si>
  <si>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</si>
  <si>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</si>
  <si>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</si>
  <si>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鹿児島県さつま町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</si>
  <si>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</si>
  <si>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</si>
  <si>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</si>
  <si>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</si>
  <si>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</si>
  <si>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</si>
  <si>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</si>
  <si>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</si>
  <si>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</si>
  <si>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</si>
  <si>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</si>
  <si>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</si>
  <si>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</si>
  <si>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</si>
  <si>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</si>
  <si>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</si>
  <si>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</si>
  <si>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</si>
  <si>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</si>
  <si>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</si>
  <si>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</si>
  <si>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</si>
  <si>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</si>
  <si>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</si>
  <si>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</si>
  <si>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</si>
  <si>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</si>
  <si>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</si>
  <si>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</si>
  <si>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</si>
  <si>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</si>
  <si>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</si>
  <si>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</si>
  <si>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</si>
  <si>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</si>
  <si>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</si>
  <si>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さつま町水道事業会計</t>
    <phoneticPr fontId="5"/>
  </si>
  <si>
    <t>法適用企業</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</si>
  <si>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</si>
  <si>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</si>
  <si>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</si>
  <si>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</si>
  <si>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</si>
  <si>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</si>
  <si>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</si>
  <si>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</si>
  <si>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</si>
  <si>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</si>
  <si>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</si>
  <si>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</si>
  <si>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</si>
  <si>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</si>
  <si>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</si>
  <si>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</si>
  <si>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</si>
  <si>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</si>
  <si>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</si>
  <si>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</si>
  <si>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</si>
  <si>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</si>
  <si>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</si>
  <si>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</si>
  <si>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</si>
  <si>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</si>
  <si>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</si>
  <si>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</si>
  <si>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</si>
  <si>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</si>
  <si>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</si>
  <si>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</si>
  <si>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</si>
  <si>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</si>
  <si>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</si>
  <si>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</si>
  <si>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</si>
  <si>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</si>
  <si>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</si>
  <si>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</si>
  <si>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</si>
  <si>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</si>
  <si>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</si>
  <si>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</si>
  <si>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</si>
  <si>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</si>
  <si>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</si>
  <si>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</si>
  <si>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</si>
  <si>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</si>
  <si>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</si>
  <si>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</si>
  <si>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</si>
  <si>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</si>
  <si>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</si>
  <si>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</si>
  <si>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</si>
  <si>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</si>
  <si>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</si>
  <si>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</si>
  <si>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</si>
  <si>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</si>
  <si>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</si>
  <si>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</si>
  <si>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</si>
  <si>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</si>
  <si>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</si>
  <si>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</si>
  <si>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</si>
  <si>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</si>
  <si>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</si>
  <si>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</si>
  <si>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</si>
  <si>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</si>
  <si>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</si>
  <si>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</si>
  <si>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</si>
  <si>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</si>
  <si>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</si>
  <si>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</si>
  <si>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</si>
  <si>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</si>
  <si>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</si>
  <si>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</si>
  <si>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</si>
  <si>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</si>
  <si>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</si>
  <si>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</si>
  <si>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</si>
  <si>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</si>
  <si>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</si>
  <si>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</si>
  <si>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</si>
  <si>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</si>
  <si>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</si>
  <si>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</si>
  <si>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</si>
  <si>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</si>
  <si>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</si>
  <si>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</si>
  <si>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</si>
  <si>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</si>
  <si>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</si>
  <si>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</si>
  <si>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</si>
  <si>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</si>
  <si>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</si>
  <si>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</si>
  <si>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</si>
  <si>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</si>
  <si>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</si>
  <si>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</si>
  <si>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</si>
  <si>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</si>
  <si>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</si>
  <si>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</si>
  <si>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</si>
  <si>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</si>
  <si>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</si>
  <si>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</si>
  <si>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</si>
  <si>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</si>
  <si>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</si>
  <si>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</si>
  <si>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</si>
  <si>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</si>
  <si>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</si>
  <si>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</si>
  <si>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</si>
  <si>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</si>
  <si>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</si>
  <si>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</si>
  <si>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</si>
  <si>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</si>
  <si>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</si>
  <si>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</si>
  <si>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</si>
  <si>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8.61</t>
  </si>
  <si>
    <t>▲ 7.10</t>
  </si>
  <si>
    <t>▲ 1.32</t>
  </si>
  <si>
    <t>▲ 10.04</t>
  </si>
  <si>
    <t>▲ 8.89</t>
  </si>
  <si>
    <t>一般会計</t>
  </si>
  <si>
    <t>さつま町水道事業会計</t>
  </si>
  <si>
    <t>さつま町介護保険事業特別会計</t>
  </si>
  <si>
    <t>さつま町国民健康保険事業特別会計</t>
  </si>
  <si>
    <t>さつま町農業集落排水事業特別会計</t>
  </si>
  <si>
    <t>さつま町後期高齢者医療特別会計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</si>
  <si>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</si>
  <si>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</si>
  <si>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</si>
  <si>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</si>
  <si>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</si>
  <si>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</si>
  <si>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</si>
  <si>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</si>
  <si>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10"/>
  </si>
  <si>
    <t>鹿児島県市町村総合事務組合</t>
  </si>
  <si>
    <t>鹿児島県後期高齢者医療広域連合(一般会計)</t>
    <rPh sb="16" eb="18">
      <t>イッパン</t>
    </rPh>
    <rPh sb="18" eb="20">
      <t>カイケイ</t>
    </rPh>
    <phoneticPr fontId="2"/>
  </si>
  <si>
    <t>鹿児島県後期高齢者医療広域連合(特別会計)</t>
    <rPh sb="16" eb="18">
      <t>トクベツ</t>
    </rPh>
    <phoneticPr fontId="2"/>
  </si>
  <si>
    <t>－</t>
  </si>
  <si>
    <t>さつま町土地開発公社</t>
    <rPh sb="3" eb="4">
      <t>マチ</t>
    </rPh>
    <rPh sb="4" eb="10">
      <t>トチカイハツコウシャ</t>
    </rPh>
    <phoneticPr fontId="2"/>
  </si>
  <si>
    <t>(文化施設建設基金(R05年度末現在))</t>
    <phoneticPr fontId="5"/>
  </si>
  <si>
    <t>(公共施設整備基金(R05年度末現在))</t>
    <phoneticPr fontId="2"/>
  </si>
  <si>
    <t>(まちづくり振興基金(R05年度末現在))</t>
    <phoneticPr fontId="2"/>
  </si>
  <si>
    <t>(ふるさとさつま応援基金(R05年度末現在))</t>
    <phoneticPr fontId="2"/>
  </si>
  <si>
    <t>(退職手当組合調整特別負担金基金(R05年度末現在))</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</si>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</sst>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EF5A-4371-8F6A-30445EA303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85240</c:v>
                </c:pt>
                <c:pt idx="1">
                  <c:v>98621</c:v>
                </c:pt>
                <c:pt idx="2">
                  <c:v>141128</c:v>
                </c:pt>
                <c:pt idx="3">
                  <c:v>81185</c:v>
                </c:pt>
                <c:pt idx="4">
                  <c:v>142147</c:v>
                </c:pt>
              </c:numCache>
            </c:numRef>
          </c:val>
          <c:smooth val="0"/>
          <c:extLst>
            <c:ext xmlns:c16="http://schemas.microsoft.com/office/drawing/2014/chart" uri="{C3380CC4-5D6E-409C-BE32-E72D297353CC}">
              <c16:uniqueId val="{00000001-EF5A-4371-8F6A-30445EA303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10.26</c:v>
                </c:pt>
                <c:pt idx="1">
                  <c:v>10.77</c:v>
                </c:pt>
                <c:pt idx="2">
                  <c:v>13.9</c:v>
                </c:pt>
                <c:pt idx="3">
                  <c:v>13.02</c:v>
                </c:pt>
                <c:pt idx="4">
                  <c:v>15.48</c:v>
                </c:pt>
              </c:numCache>
            </c:numRef>
          </c:val>
          <c:extLst>
            <c:ext xmlns:c16="http://schemas.microsoft.com/office/drawing/2014/chart" uri="{C3380CC4-5D6E-409C-BE32-E72D297353CC}">
              <c16:uniqueId val="{00000000-1620-4F47-B8CA-411134E6BC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56.48</c:v>
                </c:pt>
                <c:pt idx="1">
                  <c:v>52.81</c:v>
                </c:pt>
                <c:pt idx="2">
                  <c:v>51.82</c:v>
                </c:pt>
                <c:pt idx="3">
                  <c:v>53.54</c:v>
                </c:pt>
                <c:pt idx="4">
                  <c:v>49.44</c:v>
                </c:pt>
              </c:numCache>
            </c:numRef>
          </c:val>
          <c:extLst>
            <c:ext xmlns:c16="http://schemas.microsoft.com/office/drawing/2014/chart" uri="{C3380CC4-5D6E-409C-BE32-E72D297353CC}">
              <c16:uniqueId val="{00000001-1620-4F47-B8CA-411134E6BC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-8.61</c:v>
                </c:pt>
                <c:pt idx="1">
                  <c:v>-7.1</c:v>
                </c:pt>
                <c:pt idx="2">
                  <c:v>-1.32</c:v>
                </c:pt>
                <c:pt idx="3">
                  <c:v>-10.039999999999999</c:v>
                </c:pt>
                <c:pt idx="4">
                  <c:v>-8.89</c:v>
                </c:pt>
              </c:numCache>
            </c:numRef>
          </c:val>
          <c:smooth val="0"/>
          <c:extLst>
            <c:ext xmlns:c16="http://schemas.microsoft.com/office/drawing/2014/chart" uri="{C3380CC4-5D6E-409C-BE32-E72D297353CC}">
              <c16:uniqueId val="{00000002-1620-4F47-B8CA-411134E6BC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FA-48BD-B58D-4B0A5363F8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FA-48BD-B58D-4B0A5363F8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FA-48BD-B58D-4B0A5363F8A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BFA-48BD-B58D-4B0A5363F8AC}"/>
            </c:ext>
          </c:extLst>
        </c:ser>
        <c:ser>
          <c:idx val="4"/>
          <c:order val="4"/>
          <c:tx>
            <c:strRef>
              <c:f>データシート!$A$31</c:f>
              <c:strCache>
                <c:ptCount val="1"/>
                <c:pt idx="0">
                  <c:v>さつま町後期高齢者医療特別会計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0.03</c:v>
                </c:pt>
                <c:pt idx="4">
                  <c:v>#N/A</c:v>
                </c:pt>
                <c:pt idx="5">
                  <c:v>0.02</c:v>
                </c:pt>
                <c:pt idx="6">
                  <c:v>#N/A</c:v>
                </c:pt>
                <c:pt idx="7">
                  <c:v>0.01</c:v>
                </c:pt>
                <c:pt idx="8">
                  <c:v>#N/A</c:v>
                </c:pt>
                <c:pt idx="9">
                  <c:v>0</c:v>
                </c:pt>
              </c:numCache>
            </c:numRef>
          </c:val>
          <c:extLst>
            <c:ext xmlns:c16="http://schemas.microsoft.com/office/drawing/2014/chart" uri="{C3380CC4-5D6E-409C-BE32-E72D297353CC}">
              <c16:uniqueId val="{00000004-1BFA-48BD-B58D-4B0A5363F8AC}"/>
            </c:ext>
          </c:extLst>
        </c:ser>
        <c:ser>
          <c:idx val="5"/>
          <c:order val="5"/>
          <c:tx>
            <c:strRef>
              <c:f>データシート!$A$32</c:f>
              <c:strCache>
                <c:ptCount val="1"/>
                <c:pt idx="0">
                  <c:v>さつま町農業集落排水事業特別会計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0.06</c:v>
                </c:pt>
                <c:pt idx="4">
                  <c:v>#N/A</c:v>
                </c:pt>
                <c:pt idx="5">
                  <c:v>7.0000000000000007E-2</c:v>
                </c:pt>
                <c:pt idx="6">
                  <c:v>#N/A</c:v>
                </c:pt>
                <c:pt idx="7">
                  <c:v>0.06</c:v>
                </c:pt>
                <c:pt idx="8">
                  <c:v>#N/A</c:v>
                </c:pt>
                <c:pt idx="9">
                  <c:v>0.53</c:v>
                </c:pt>
              </c:numCache>
            </c:numRef>
          </c:val>
          <c:extLst>
            <c:ext xmlns:c16="http://schemas.microsoft.com/office/drawing/2014/chart" uri="{C3380CC4-5D6E-409C-BE32-E72D297353CC}">
              <c16:uniqueId val="{00000005-1BFA-48BD-B58D-4B0A5363F8AC}"/>
            </c:ext>
          </c:extLst>
        </c:ser>
        <c:ser>
          <c:idx val="6"/>
          <c:order val="6"/>
          <c:tx>
            <c:strRef>
              <c:f>データシート!$A$33</c:f>
              <c:strCache>
                <c:ptCount val="1"/>
                <c:pt idx="0">
                  <c:v>さつま町国民健康保険事業特別会計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2.68</c:v>
                </c:pt>
                <c:pt idx="2">
                  <c:v>#N/A</c:v>
                </c:pt>
                <c:pt idx="3">
                  <c:v>1.84</c:v>
                </c:pt>
                <c:pt idx="4">
                  <c:v>#N/A</c:v>
                </c:pt>
                <c:pt idx="5">
                  <c:v>2.15</c:v>
                </c:pt>
                <c:pt idx="6">
                  <c:v>#N/A</c:v>
                </c:pt>
                <c:pt idx="7">
                  <c:v>2.2400000000000002</c:v>
                </c:pt>
                <c:pt idx="8">
                  <c:v>#N/A</c:v>
                </c:pt>
                <c:pt idx="9">
                  <c:v>1.86</c:v>
                </c:pt>
              </c:numCache>
            </c:numRef>
          </c:val>
          <c:extLst>
            <c:ext xmlns:c16="http://schemas.microsoft.com/office/drawing/2014/chart" uri="{C3380CC4-5D6E-409C-BE32-E72D297353CC}">
              <c16:uniqueId val="{00000006-1BFA-48BD-B58D-4B0A5363F8AC}"/>
            </c:ext>
          </c:extLst>
        </c:ser>
        <c:ser>
          <c:idx val="7"/>
          <c:order val="7"/>
          <c:tx>
            <c:strRef>
              <c:f>データシート!$A$34</c:f>
              <c:strCache>
                <c:ptCount val="1"/>
                <c:pt idx="0">
                  <c:v>さつま町介護保険事業特別会計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2.17</c:v>
                </c:pt>
                <c:pt idx="2">
                  <c:v>#N/A</c:v>
                </c:pt>
                <c:pt idx="3">
                  <c:v>3.13</c:v>
                </c:pt>
                <c:pt idx="4">
                  <c:v>#N/A</c:v>
                </c:pt>
                <c:pt idx="5">
                  <c:v>3.21</c:v>
                </c:pt>
                <c:pt idx="6">
                  <c:v>#N/A</c:v>
                </c:pt>
                <c:pt idx="7">
                  <c:v>3.05</c:v>
                </c:pt>
                <c:pt idx="8">
                  <c:v>#N/A</c:v>
                </c:pt>
                <c:pt idx="9">
                  <c:v>2.64</c:v>
                </c:pt>
              </c:numCache>
            </c:numRef>
          </c:val>
          <c:extLst>
            <c:ext xmlns:c16="http://schemas.microsoft.com/office/drawing/2014/chart" uri="{C3380CC4-5D6E-409C-BE32-E72D297353CC}">
              <c16:uniqueId val="{00000007-1BFA-48BD-B58D-4B0A5363F8AC}"/>
            </c:ext>
          </c:extLst>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6.48</c:v>
                </c:pt>
                <c:pt idx="2">
                  <c:v>#N/A</c:v>
                </c:pt>
                <c:pt idx="3">
                  <c:v>6.1</c:v>
                </c:pt>
                <c:pt idx="4">
                  <c:v>#N/A</c:v>
                </c:pt>
                <c:pt idx="5">
                  <c:v>5.75</c:v>
                </c:pt>
                <c:pt idx="6">
                  <c:v>#N/A</c:v>
                </c:pt>
                <c:pt idx="7">
                  <c:v>5.81</c:v>
                </c:pt>
                <c:pt idx="8">
                  <c:v>#N/A</c:v>
                </c:pt>
                <c:pt idx="9">
                  <c:v>5.51</c:v>
                </c:pt>
              </c:numCache>
            </c:numRef>
          </c:val>
          <c:extLst>
            <c:ext xmlns:c16="http://schemas.microsoft.com/office/drawing/2014/chart" uri="{C3380CC4-5D6E-409C-BE32-E72D297353CC}">
              <c16:uniqueId val="{00000008-1BFA-48BD-B58D-4B0A5363F8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10.26</c:v>
                </c:pt>
                <c:pt idx="2">
                  <c:v>#N/A</c:v>
                </c:pt>
                <c:pt idx="3">
                  <c:v>10.77</c:v>
                </c:pt>
                <c:pt idx="4">
                  <c:v>#N/A</c:v>
                </c:pt>
                <c:pt idx="5">
                  <c:v>13.89</c:v>
                </c:pt>
                <c:pt idx="6">
                  <c:v>#N/A</c:v>
                </c:pt>
                <c:pt idx="7">
                  <c:v>13.02</c:v>
                </c:pt>
                <c:pt idx="8">
                  <c:v>#N/A</c:v>
                </c:pt>
                <c:pt idx="9">
                  <c:v>15.48</c:v>
                </c:pt>
              </c:numCache>
            </c:numRef>
          </c:val>
          <c:extLst>
            <c:ext xmlns:c16="http://schemas.microsoft.com/office/drawing/2014/chart" uri="{C3380CC4-5D6E-409C-BE32-E72D297353CC}">
              <c16:uniqueId val="{00000009-1BFA-48BD-B58D-4B0A5363F8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1242</c:v>
                </c:pt>
                <c:pt idx="5">
                  <c:v>1177</c:v>
                </c:pt>
                <c:pt idx="8">
                  <c:v>1107</c:v>
                </c:pt>
                <c:pt idx="11">
                  <c:v>1131</c:v>
                </c:pt>
                <c:pt idx="14">
                  <c:v>1056</c:v>
                </c:pt>
              </c:numCache>
            </c:numRef>
          </c:val>
          <c:extLst>
            <c:ext xmlns:c16="http://schemas.microsoft.com/office/drawing/2014/chart" uri="{C3380CC4-5D6E-409C-BE32-E72D297353CC}">
              <c16:uniqueId val="{00000000-5D8E-4B6B-963C-5F6F0F176B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8E-4B6B-963C-5F6F0F176B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D8E-4B6B-963C-5F6F0F176B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8E-4B6B-963C-5F6F0F176B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59</c:v>
                </c:pt>
                <c:pt idx="3">
                  <c:v>60</c:v>
                </c:pt>
                <c:pt idx="6">
                  <c:v>60</c:v>
                </c:pt>
                <c:pt idx="9">
                  <c:v>61</c:v>
                </c:pt>
                <c:pt idx="12">
                  <c:v>57</c:v>
                </c:pt>
              </c:numCache>
            </c:numRef>
          </c:val>
          <c:extLst>
            <c:ext xmlns:c16="http://schemas.microsoft.com/office/drawing/2014/chart" uri="{C3380CC4-5D6E-409C-BE32-E72D297353CC}">
              <c16:uniqueId val="{00000004-5D8E-4B6B-963C-5F6F0F176B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8E-4B6B-963C-5F6F0F176B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8E-4B6B-963C-5F6F0F176B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1440</c:v>
                </c:pt>
                <c:pt idx="3">
                  <c:v>1400</c:v>
                </c:pt>
                <c:pt idx="6">
                  <c:v>1412</c:v>
                </c:pt>
                <c:pt idx="9">
                  <c:v>1423</c:v>
                </c:pt>
                <c:pt idx="12">
                  <c:v>1320</c:v>
                </c:pt>
              </c:numCache>
            </c:numRef>
          </c:val>
          <c:extLst>
            <c:ext xmlns:c16="http://schemas.microsoft.com/office/drawing/2014/chart" uri="{C3380CC4-5D6E-409C-BE32-E72D297353CC}">
              <c16:uniqueId val="{00000007-5D8E-4B6B-963C-5F6F0F176B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257</c:v>
                </c:pt>
                <c:pt idx="2">
                  <c:v>#N/A</c:v>
                </c:pt>
                <c:pt idx="3">
                  <c:v>#N/A</c:v>
                </c:pt>
                <c:pt idx="4">
                  <c:v>283</c:v>
                </c:pt>
                <c:pt idx="5">
                  <c:v>#N/A</c:v>
                </c:pt>
                <c:pt idx="6">
                  <c:v>#N/A</c:v>
                </c:pt>
                <c:pt idx="7">
                  <c:v>365</c:v>
                </c:pt>
                <c:pt idx="8">
                  <c:v>#N/A</c:v>
                </c:pt>
                <c:pt idx="9">
                  <c:v>#N/A</c:v>
                </c:pt>
                <c:pt idx="10">
                  <c:v>353</c:v>
                </c:pt>
                <c:pt idx="11">
                  <c:v>#N/A</c:v>
                </c:pt>
                <c:pt idx="12">
                  <c:v>#N/A</c:v>
                </c:pt>
                <c:pt idx="13">
                  <c:v>321</c:v>
                </c:pt>
                <c:pt idx="14">
                  <c:v>#N/A</c:v>
                </c:pt>
              </c:numCache>
            </c:numRef>
          </c:val>
          <c:smooth val="0"/>
          <c:extLst>
            <c:ext xmlns:c16="http://schemas.microsoft.com/office/drawing/2014/chart" uri="{C3380CC4-5D6E-409C-BE32-E72D297353CC}">
              <c16:uniqueId val="{00000008-5D8E-4B6B-963C-5F6F0F176B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10579</c:v>
                </c:pt>
                <c:pt idx="5">
                  <c:v>10381</c:v>
                </c:pt>
                <c:pt idx="8">
                  <c:v>10772</c:v>
                </c:pt>
                <c:pt idx="11">
                  <c:v>10248</c:v>
                </c:pt>
                <c:pt idx="14">
                  <c:v>10493</c:v>
                </c:pt>
              </c:numCache>
            </c:numRef>
          </c:val>
          <c:extLst>
            <c:ext xmlns:c16="http://schemas.microsoft.com/office/drawing/2014/chart" uri="{C3380CC4-5D6E-409C-BE32-E72D297353CC}">
              <c16:uniqueId val="{00000000-152E-4EB9-B8EA-FDA050E6FC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463</c:v>
                </c:pt>
                <c:pt idx="5">
                  <c:v>475</c:v>
                </c:pt>
                <c:pt idx="8">
                  <c:v>478</c:v>
                </c:pt>
                <c:pt idx="11">
                  <c:v>435</c:v>
                </c:pt>
                <c:pt idx="14">
                  <c:v>368</c:v>
                </c:pt>
              </c:numCache>
            </c:numRef>
          </c:val>
          <c:extLst>
            <c:ext xmlns:c16="http://schemas.microsoft.com/office/drawing/2014/chart" uri="{C3380CC4-5D6E-409C-BE32-E72D297353CC}">
              <c16:uniqueId val="{00000001-152E-4EB9-B8EA-FDA050E6FC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8416</c:v>
                </c:pt>
                <c:pt idx="5">
                  <c:v>8487</c:v>
                </c:pt>
                <c:pt idx="8">
                  <c:v>9224</c:v>
                </c:pt>
                <c:pt idx="11">
                  <c:v>9695</c:v>
                </c:pt>
                <c:pt idx="14">
                  <c:v>10119</c:v>
                </c:pt>
              </c:numCache>
            </c:numRef>
          </c:val>
          <c:extLst>
            <c:ext xmlns:c16="http://schemas.microsoft.com/office/drawing/2014/chart" uri="{C3380CC4-5D6E-409C-BE32-E72D297353CC}">
              <c16:uniqueId val="{00000002-152E-4EB9-B8EA-FDA050E6FC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2E-4EB9-B8EA-FDA050E6FC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2E-4EB9-B8EA-FDA050E6FC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2E-4EB9-B8EA-FDA050E6FC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2516</c:v>
                </c:pt>
                <c:pt idx="3">
                  <c:v>2571</c:v>
                </c:pt>
                <c:pt idx="6">
                  <c:v>2489</c:v>
                </c:pt>
                <c:pt idx="9">
                  <c:v>2018</c:v>
                </c:pt>
                <c:pt idx="12">
                  <c:v>2032</c:v>
                </c:pt>
              </c:numCache>
            </c:numRef>
          </c:val>
          <c:extLst>
            <c:ext xmlns:c16="http://schemas.microsoft.com/office/drawing/2014/chart" uri="{C3380CC4-5D6E-409C-BE32-E72D297353CC}">
              <c16:uniqueId val="{00000006-152E-4EB9-B8EA-FDA050E6FC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52E-4EB9-B8EA-FDA050E6FC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464</c:v>
                </c:pt>
                <c:pt idx="3">
                  <c:v>399</c:v>
                </c:pt>
                <c:pt idx="6">
                  <c:v>426</c:v>
                </c:pt>
                <c:pt idx="9">
                  <c:v>393</c:v>
                </c:pt>
                <c:pt idx="12">
                  <c:v>373</c:v>
                </c:pt>
              </c:numCache>
            </c:numRef>
          </c:val>
          <c:extLst>
            <c:ext xmlns:c16="http://schemas.microsoft.com/office/drawing/2014/chart" uri="{C3380CC4-5D6E-409C-BE32-E72D297353CC}">
              <c16:uniqueId val="{00000008-152E-4EB9-B8EA-FDA050E6FC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2E-4EB9-B8EA-FDA050E6FC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12777</c:v>
                </c:pt>
                <c:pt idx="3">
                  <c:v>12557</c:v>
                </c:pt>
                <c:pt idx="6">
                  <c:v>12877</c:v>
                </c:pt>
                <c:pt idx="9">
                  <c:v>12555</c:v>
                </c:pt>
                <c:pt idx="12">
                  <c:v>12463</c:v>
                </c:pt>
              </c:numCache>
            </c:numRef>
          </c:val>
          <c:extLst>
            <c:ext xmlns:c16="http://schemas.microsoft.com/office/drawing/2014/chart" uri="{C3380CC4-5D6E-409C-BE32-E72D297353CC}">
              <c16:uniqueId val="{0000000A-152E-4EB9-B8EA-FDA050E6FC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2E-4EB9-B8EA-FDA050E6FC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4305</c:v>
                </c:pt>
                <c:pt idx="1">
                  <c:v>4291</c:v>
                </c:pt>
                <c:pt idx="2">
                  <c:v>3928</c:v>
                </c:pt>
              </c:numCache>
            </c:numRef>
          </c:val>
          <c:extLst>
            <c:ext xmlns:c16="http://schemas.microsoft.com/office/drawing/2014/chart" uri="{C3380CC4-5D6E-409C-BE32-E72D297353CC}">
              <c16:uniqueId val="{00000000-CD8D-4727-B34F-6115DD0855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CD8D-4727-B34F-6115DD0855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4848</c:v>
                </c:pt>
                <c:pt idx="1">
                  <c:v>5481</c:v>
                </c:pt>
                <c:pt idx="2">
                  <c:v>5831</c:v>
                </c:pt>
              </c:numCache>
            </c:numRef>
          </c:val>
          <c:extLst>
            <c:ext xmlns:c16="http://schemas.microsoft.com/office/drawing/2014/chart" uri="{C3380CC4-5D6E-409C-BE32-E72D297353CC}">
              <c16:uniqueId val="{00000002-CD8D-4727-B34F-6115DD0855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19,157
18,674
303.90
18,279,225
16,906,023
1,230,105
7,945,067
12,463,135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人口の減少や全国平均を上回る高齢化率（令和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年度末４２．</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％）に加え</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町内に中心となる産業が少ないこと等により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財政基盤が弱く</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類似団体平均をかなり下回っている。今後も課税客体の適正な把握</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自主財源の確保及び歳出の徹底的な見直しに努め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財政基盤の強化を図っていく。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27215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textlink="">
      <xdr:nvSpPr>
        <xdr:cNvPr id="98" name="楕円 97">
          <a:extLst>
            <a:ext uri="{FF2B5EF4-FFF2-40B4-BE49-F238E27FC236}">
              <a16:creationId xmlns:a16="http://schemas.microsoft.com/office/drawing/2014/main" id="{00000000-0008-0000-0300-000062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行革による人件費や公債費等の削減に努めているが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普通交付税の合併算定替が終了し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令和２年度から一本算定となった。令和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年度は普通交付税における減額の影響により、令和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年度より悪化した。今後においても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さらなる普通交付税の縮減をはじめ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維持補修費</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繰出金等の増加により比率の悪化が予想されるため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事務事業の更なる見直しを進めるとともに</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公共施設等総合管理計画や個別施設計画に基づき</a:t>
          </a:r>
          <a:r>
            <a:rPr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計画的な施設の統廃合や民営化を含め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管理経費等の抑制に努める。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56938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18108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719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65</xdr:row>
      <xdr:rowOff>153458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71954"/>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145415</xdr:rowOff>
    </xdr:from>
    <xdr:to>
      <xdr:col>11</xdr:col>
      <xdr:colOff>31750</xdr:colOff>
      <xdr:row>65</xdr:row>
      <xdr:rowOff>153458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8966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9022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149665</xdr:rowOff>
    </xdr:from>
    <xdr:ext cx="762000" cy="259045"/>
    <xdr:sp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102658</xdr:rowOff>
    </xdr:from>
    <xdr:to>
      <xdr:col>11</xdr:col>
      <xdr:colOff>82550</xdr:colOff>
      <xdr:row>66</xdr:row>
      <xdr:rowOff>32808</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2286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17585</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94615</xdr:rowOff>
    </xdr:from>
    <xdr:to>
      <xdr:col>7</xdr:col>
      <xdr:colOff>31750</xdr:colOff>
      <xdr:row>66</xdr:row>
      <xdr:rowOff>24765</xdr:rowOff>
    </xdr:to>
    <xdr:sp textlink="">
      <xdr:nvSpPr>
        <xdr:cNvPr id="161" name="楕円 160">
          <a:extLst>
            <a:ext uri="{FF2B5EF4-FFF2-40B4-BE49-F238E27FC236}">
              <a16:creationId xmlns:a16="http://schemas.microsoft.com/office/drawing/2014/main" id="{00000000-0008-0000-0300-0000A1000000}"/>
            </a:ext>
          </a:extLst>
        </xdr:cNvPr>
        <xdr:cNvSpPr/>
      </xdr:nvSpPr>
      <xdr:spPr>
        <a:xfrm>
          <a:off x="1397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9542</xdr:rowOff>
    </xdr:from>
    <xdr:ext cx="762000" cy="259045"/>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人件費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維持補修費の中で人口１人当たりの金額が類似団体平均を上回っているのは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主に人件費が要因となっている。これは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合併以降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消防業務と衛生処理業務を町単独で運営していること等から</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職員数の増に影響していることが考えられる。今後は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民間でも実施可能な部分については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指定管理者制度の導入などにより委託化を進め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コストの低減を図っていく方針である。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144163</xdr:rowOff>
    </xdr:from>
    <xdr:to>
      <xdr:col>23</xdr:col>
      <xdr:colOff>133350</xdr:colOff>
      <xdr:row>86</xdr:row>
      <xdr:rowOff>74028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17413"/>
          <a:ext cx="838200" cy="10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63240</xdr:rowOff>
    </xdr:from>
    <xdr:to>
      <xdr:col>19</xdr:col>
      <xdr:colOff>133350</xdr:colOff>
      <xdr:row>85</xdr:row>
      <xdr:rowOff>144163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36490"/>
          <a:ext cx="889000" cy="8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61044</xdr:rowOff>
    </xdr:from>
    <xdr:to>
      <xdr:col>15</xdr:col>
      <xdr:colOff>82550</xdr:colOff>
      <xdr:row>85</xdr:row>
      <xdr:rowOff>63240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34294"/>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125044</xdr:rowOff>
    </xdr:from>
    <xdr:to>
      <xdr:col>11</xdr:col>
      <xdr:colOff>31750</xdr:colOff>
      <xdr:row>85</xdr:row>
      <xdr:rowOff>61044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526844"/>
          <a:ext cx="889000" cy="10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23228</xdr:rowOff>
    </xdr:from>
    <xdr:to>
      <xdr:col>23</xdr:col>
      <xdr:colOff>184150</xdr:colOff>
      <xdr:row>86</xdr:row>
      <xdr:rowOff>124828</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4902200" y="1476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166755</xdr:rowOff>
    </xdr:from>
    <xdr:ext cx="762000" cy="259045"/>
    <xdr:sp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4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93363</xdr:rowOff>
    </xdr:from>
    <xdr:to>
      <xdr:col>19</xdr:col>
      <xdr:colOff>184150</xdr:colOff>
      <xdr:row>86</xdr:row>
      <xdr:rowOff>23513</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4064000" y="146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8290</xdr:rowOff>
    </xdr:from>
    <xdr:ext cx="7366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5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12440</xdr:rowOff>
    </xdr:from>
    <xdr:to>
      <xdr:col>15</xdr:col>
      <xdr:colOff>133350</xdr:colOff>
      <xdr:row>85</xdr:row>
      <xdr:rowOff>114040</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3175000" y="1458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98817</xdr:rowOff>
    </xdr:from>
    <xdr:ext cx="7620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7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10244</xdr:rowOff>
    </xdr:from>
    <xdr:to>
      <xdr:col>11</xdr:col>
      <xdr:colOff>82550</xdr:colOff>
      <xdr:row>85</xdr:row>
      <xdr:rowOff>111844</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2286000" y="145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96621</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6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74244</xdr:rowOff>
    </xdr:from>
    <xdr:to>
      <xdr:col>7</xdr:col>
      <xdr:colOff>31750</xdr:colOff>
      <xdr:row>85</xdr:row>
      <xdr:rowOff>4394</xdr:rowOff>
    </xdr:to>
    <xdr:sp textlink="">
      <xdr:nvSpPr>
        <xdr:cNvPr id="224" name="楕円 223">
          <a:extLst>
            <a:ext uri="{FF2B5EF4-FFF2-40B4-BE49-F238E27FC236}">
              <a16:creationId xmlns:a16="http://schemas.microsoft.com/office/drawing/2014/main" id="{00000000-0008-0000-0300-0000E0000000}"/>
            </a:ext>
          </a:extLst>
        </xdr:cNvPr>
        <xdr:cNvSpPr/>
      </xdr:nvSpPr>
      <xdr:spPr>
        <a:xfrm>
          <a:off x="1397000" y="144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160621</xdr:rowOff>
    </xdr:from>
    <xdr:ext cx="762000" cy="259045"/>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給与制度の見直しが遅れ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平成２７年度までは類似団体平均を上回っていたが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昨年度に引き続き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職員の採用・退職及び階層変動等により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類似団体平均並びに全国町村平均をともに下回った。今後も</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類似団体等の平均水準を参考としながら引き続き給与の適正化に努める。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119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116114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83</xdr:row>
      <xdr:rowOff>150586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3464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textlink="">
      <xdr:nvSpPr>
        <xdr:cNvPr id="288" name="楕円 287">
          <a:extLst>
            <a:ext uri="{FF2B5EF4-FFF2-40B4-BE49-F238E27FC236}">
              <a16:creationId xmlns:a16="http://schemas.microsoft.com/office/drawing/2014/main" id="{00000000-0008-0000-0300-000020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第２次定員管理計画（平成２２年度～平成２６年度）に基づき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定年退職者の不補充や組織体制等の見直しにより職員数の抑制に努めてきたが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合併以降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消防部門と衛生処理部門について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町単独で運営することになったため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人口千人当たりの職員数は類似団体と比較して高い数値となっている。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第３次定員管理計画（平成２７年度～令和６年度）に基づき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消防職員等の増員や年齢構成の平準化などから職員数の抑制は難しいが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本町の実情に即した定員管理に取り組んでいく。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147229</xdr:rowOff>
    </xdr:from>
    <xdr:to>
      <xdr:col>81</xdr:col>
      <xdr:colOff>44450</xdr:colOff>
      <xdr:row>68</xdr:row>
      <xdr:rowOff>24040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63437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138612</xdr:rowOff>
    </xdr:from>
    <xdr:to>
      <xdr:col>77</xdr:col>
      <xdr:colOff>44450</xdr:colOff>
      <xdr:row>67</xdr:row>
      <xdr:rowOff>147229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625762"/>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76563</xdr:rowOff>
    </xdr:from>
    <xdr:to>
      <xdr:col>72</xdr:col>
      <xdr:colOff>203200</xdr:colOff>
      <xdr:row>67</xdr:row>
      <xdr:rowOff>138612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56371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76563</xdr:rowOff>
    </xdr:from>
    <xdr:to>
      <xdr:col>68</xdr:col>
      <xdr:colOff>152400</xdr:colOff>
      <xdr:row>67</xdr:row>
      <xdr:rowOff>128270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156371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144690</xdr:rowOff>
    </xdr:from>
    <xdr:to>
      <xdr:col>81</xdr:col>
      <xdr:colOff>95250</xdr:colOff>
      <xdr:row>68</xdr:row>
      <xdr:rowOff>74840</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6967200" y="116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40567</xdr:rowOff>
    </xdr:from>
    <xdr:ext cx="762000" cy="259045"/>
    <xdr:sp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5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96429</xdr:rowOff>
    </xdr:from>
    <xdr:to>
      <xdr:col>77</xdr:col>
      <xdr:colOff>95250</xdr:colOff>
      <xdr:row>68</xdr:row>
      <xdr:rowOff>26579</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6129000" y="115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11356</xdr:rowOff>
    </xdr:from>
    <xdr:ext cx="7366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669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87812</xdr:rowOff>
    </xdr:from>
    <xdr:to>
      <xdr:col>73</xdr:col>
      <xdr:colOff>44450</xdr:colOff>
      <xdr:row>68</xdr:row>
      <xdr:rowOff>17962</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5240000" y="115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68</xdr:row>
      <xdr:rowOff>2739</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6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25763</xdr:rowOff>
    </xdr:from>
    <xdr:to>
      <xdr:col>68</xdr:col>
      <xdr:colOff>203200</xdr:colOff>
      <xdr:row>67</xdr:row>
      <xdr:rowOff>127363</xdr:rowOff>
    </xdr:to>
    <xdr:sp textlink="">
      <xdr:nvSpPr>
        <xdr:cNvPr id="351" name="楕円 350">
          <a:extLst>
            <a:ext uri="{FF2B5EF4-FFF2-40B4-BE49-F238E27FC236}">
              <a16:creationId xmlns:a16="http://schemas.microsoft.com/office/drawing/2014/main" id="{00000000-0008-0000-0300-00005F010000}"/>
            </a:ext>
          </a:extLst>
        </xdr:cNvPr>
        <xdr:cNvSpPr/>
      </xdr:nvSpPr>
      <xdr:spPr>
        <a:xfrm>
          <a:off x="143510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112140</xdr:rowOff>
    </xdr:from>
    <xdr:ext cx="762000" cy="259045"/>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59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77470</xdr:rowOff>
    </xdr:from>
    <xdr:to>
      <xdr:col>64</xdr:col>
      <xdr:colOff>152400</xdr:colOff>
      <xdr:row>68</xdr:row>
      <xdr:rowOff>7620</xdr:rowOff>
    </xdr:to>
    <xdr:sp textlink="">
      <xdr:nvSpPr>
        <xdr:cNvPr id="353" name="楕円 352">
          <a:extLst>
            <a:ext uri="{FF2B5EF4-FFF2-40B4-BE49-F238E27FC236}">
              <a16:creationId xmlns:a16="http://schemas.microsoft.com/office/drawing/2014/main" id="{00000000-0008-0000-0300-000061010000}"/>
            </a:ext>
          </a:extLst>
        </xdr:cNvPr>
        <xdr:cNvSpPr/>
      </xdr:nvSpPr>
      <xdr:spPr>
        <a:xfrm>
          <a:off x="13462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163847</xdr:rowOff>
    </xdr:from>
    <xdr:ext cx="762000" cy="259045"/>
    <xdr:sp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公債費負担適正化計画に基づき新規発行債を抑制してきたことにより年々公債費が減少し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比率が順調に改善してきていたが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年度は類似団体及び県の平均値を下回ったものの</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前年度と比較し０．</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ポイント悪化した。普通交付税の縮減期間も終わり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改善が難しくなりつつあるが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今後においても新規発行債の抑制などにより比率の低下に努める。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39</xdr:row>
      <xdr:rowOff>47498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7147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161036</xdr:rowOff>
    </xdr:from>
    <xdr:to>
      <xdr:col>77</xdr:col>
      <xdr:colOff>44450</xdr:colOff>
      <xdr:row>39</xdr:row>
      <xdr:rowOff>28194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6761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161036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6471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151384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6471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textlink="">
      <xdr:nvSpPr>
        <xdr:cNvPr id="405" name="楕円 404">
          <a:extLst>
            <a:ext uri="{FF2B5EF4-FFF2-40B4-BE49-F238E27FC236}">
              <a16:creationId xmlns:a16="http://schemas.microsoft.com/office/drawing/2014/main" id="{00000000-0008-0000-0300-000095010000}"/>
            </a:ext>
          </a:extLst>
        </xdr:cNvPr>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textlink="">
      <xdr:nvSpPr>
        <xdr:cNvPr id="407" name="楕円 406">
          <a:extLst>
            <a:ext uri="{FF2B5EF4-FFF2-40B4-BE49-F238E27FC236}">
              <a16:creationId xmlns:a16="http://schemas.microsoft.com/office/drawing/2014/main" id="{00000000-0008-0000-0300-000097010000}"/>
            </a:ext>
          </a:extLst>
        </xdr:cNvPr>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110236</xdr:rowOff>
    </xdr:from>
    <xdr:to>
      <xdr:col>73</xdr:col>
      <xdr:colOff>44450</xdr:colOff>
      <xdr:row>39</xdr:row>
      <xdr:rowOff>40386</xdr:rowOff>
    </xdr:to>
    <xdr:sp textlink="">
      <xdr:nvSpPr>
        <xdr:cNvPr id="409" name="楕円 408">
          <a:extLst>
            <a:ext uri="{FF2B5EF4-FFF2-40B4-BE49-F238E27FC236}">
              <a16:creationId xmlns:a16="http://schemas.microsoft.com/office/drawing/2014/main" id="{00000000-0008-0000-0300-000099010000}"/>
            </a:ext>
          </a:extLst>
        </xdr:cNvPr>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50563</xdr:rowOff>
    </xdr:from>
    <xdr:ext cx="762000" cy="259045"/>
    <xdr:sp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textlink="">
      <xdr:nvSpPr>
        <xdr:cNvPr id="411" name="楕円 410">
          <a:extLst>
            <a:ext uri="{FF2B5EF4-FFF2-40B4-BE49-F238E27FC236}">
              <a16:creationId xmlns:a16="http://schemas.microsoft.com/office/drawing/2014/main" id="{00000000-0008-0000-0300-00009B010000}"/>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100584</xdr:rowOff>
    </xdr:from>
    <xdr:to>
      <xdr:col>64</xdr:col>
      <xdr:colOff>152400</xdr:colOff>
      <xdr:row>39</xdr:row>
      <xdr:rowOff>30734</xdr:rowOff>
    </xdr:to>
    <xdr:sp textlink="">
      <xdr:nvSpPr>
        <xdr:cNvPr id="413" name="楕円 412">
          <a:extLst>
            <a:ext uri="{FF2B5EF4-FFF2-40B4-BE49-F238E27FC236}">
              <a16:creationId xmlns:a16="http://schemas.microsoft.com/office/drawing/2014/main" id="{00000000-0008-0000-0300-00009D010000}"/>
            </a:ext>
          </a:extLst>
        </xdr:cNvPr>
        <xdr:cNvSpPr/>
      </xdr:nvSpPr>
      <xdr:spPr>
        <a:xfrm>
          <a:off x="13462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40911</xdr:rowOff>
    </xdr:from>
    <xdr:ext cx="762000" cy="259045"/>
    <xdr:sp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類似団体の中でも低い水準で推移してきたが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平成２７年度から基金などの充当可能財源等が地方債残高などの将来負担額を上回ったため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比率がマイナス数値となっている。今後においては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公債費等の減額幅の減少や普通交付税の縮減に伴い</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基金等からの財源投入が懸念されることから</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事務事業評価に基づく事業の見直しなど</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将来負担の軽減に努める。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19,157
18,674
303.90
18,279,225
16,906,023
1,230,105
7,945,067
12,463,135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人件費が３０．</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％と類似団体の中で高い水準にあるのは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消防業務と衛生処理業務を町単独で運営しているため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職員数が類似団体と比較して多いことが要因であり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行政サービスの提供方法の差異によるものといえる。今後においても</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民間でも実施可能な業務については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指定管理者制度の導入や施設の譲渡等の検討も踏まえ</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163576</xdr:rowOff>
    </xdr:from>
    <xdr:to>
      <xdr:col>24</xdr:col>
      <xdr:colOff>25400</xdr:colOff>
      <xdr:row>39</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786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99568</xdr:rowOff>
    </xdr:from>
    <xdr:to>
      <xdr:col>19</xdr:col>
      <xdr:colOff>187325</xdr:colOff>
      <xdr:row>39</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146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99568</xdr:rowOff>
    </xdr:from>
    <xdr:to>
      <xdr:col>15</xdr:col>
      <xdr:colOff>98425</xdr:colOff>
      <xdr:row>40</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14668"/>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67564</xdr:rowOff>
    </xdr:from>
    <xdr:to>
      <xdr:col>11</xdr:col>
      <xdr:colOff>9525</xdr:colOff>
      <xdr:row>40</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925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112776</xdr:rowOff>
    </xdr:from>
    <xdr:to>
      <xdr:col>24</xdr:col>
      <xdr:colOff>76200</xdr:colOff>
      <xdr:row>39</xdr:row>
      <xdr:rowOff>42926</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84853</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131064</xdr:rowOff>
    </xdr:from>
    <xdr:to>
      <xdr:col>20</xdr:col>
      <xdr:colOff>38100</xdr:colOff>
      <xdr:row>39</xdr:row>
      <xdr:rowOff>61214</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45991</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48768</xdr:rowOff>
    </xdr:from>
    <xdr:to>
      <xdr:col>15</xdr:col>
      <xdr:colOff>149225</xdr:colOff>
      <xdr:row>38</xdr:row>
      <xdr:rowOff>150368</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135145</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25908</xdr:rowOff>
    </xdr:from>
    <xdr:to>
      <xdr:col>11</xdr:col>
      <xdr:colOff>60325</xdr:colOff>
      <xdr:row>40</xdr:row>
      <xdr:rowOff>127508</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112285</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16764</xdr:rowOff>
    </xdr:from>
    <xdr:to>
      <xdr:col>6</xdr:col>
      <xdr:colOff>171450</xdr:colOff>
      <xdr:row>40</xdr:row>
      <xdr:rowOff>118364</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103141</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物件費は１</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％と類似団体の中では低い水準にあるが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今後公共施設の維持管理経費の増大などが見込まれることから</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公共施設等総合管理計画や個別施設計画の策定に基づき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計画的な施設の統廃合や民営化を含め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管理経費等の抑制に努める。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38186"/>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113393</xdr:rowOff>
    </xdr:from>
    <xdr:to>
      <xdr:col>78</xdr:col>
      <xdr:colOff>69850</xdr:colOff>
      <xdr:row>14</xdr:row>
      <xdr:rowOff>137886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422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113393</xdr:rowOff>
    </xdr:from>
    <xdr:to>
      <xdr:col>73</xdr:col>
      <xdr:colOff>180975</xdr:colOff>
      <xdr:row>14</xdr:row>
      <xdr:rowOff>18143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4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14</xdr:row>
      <xdr:rowOff>18143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1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62593</xdr:rowOff>
    </xdr:from>
    <xdr:to>
      <xdr:col>74</xdr:col>
      <xdr:colOff>31750</xdr:colOff>
      <xdr:row>13</xdr:row>
      <xdr:rowOff>164193</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2920</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138793</xdr:rowOff>
    </xdr:from>
    <xdr:to>
      <xdr:col>65</xdr:col>
      <xdr:colOff>53975</xdr:colOff>
      <xdr:row>14</xdr:row>
      <xdr:rowOff>68943</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79120</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扶助費が８．９％と類似団体の中でもやや高い水準にあるのは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少子高齢化が進行し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福祉サービスが充実・高度化する中で</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制度に基づく教育・保育給付費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障害福祉サービス費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老人保護措置費等に加え</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町の施策による特例加算等が要因となっている。今後においても資格審査等を適正に実施し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特別加算の見直し等により扶助費の抑制に努める。</a:t>
          </a:r>
          <a:endParaRPr lang="en-US" altLang="ja-JP" sz="1400">
            <a:effectLst/>
          </a:endParaRP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26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2820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29028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09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textlink="">
      <xdr:nvSpPr>
        <xdr:cNvPr id="217" name="楕円 216">
          <a:extLst>
            <a:ext uri="{FF2B5EF4-FFF2-40B4-BE49-F238E27FC236}">
              <a16:creationId xmlns:a16="http://schemas.microsoft.com/office/drawing/2014/main" id="{00000000-0008-0000-0400-0000D9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その他では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１５．</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％のうち繰出金が１４．</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％と大きな割合を占めている</a:t>
          </a:r>
          <a:r>
            <a:rPr lang="ja-JP" altLang="en-US" sz="1100" b="0" i="0" baseline="0">
              <a:solidFill>
                <a:schemeClr val="dk1"/>
              </a:solidFill>
              <a:effectLst/>
              <a:latin typeface="+mn-lt"/>
              <a:ea typeface="+mn-ea"/>
              <a:cs typeface="+mn-cs"/>
            </a:rPr>
            <a:t>が、令和５年度においては維持補修費の増額が前年度比０．４％増の主な影響となっている。</a:t>
          </a:r>
          <a:r>
            <a:rPr lang="ja-JP" altLang="ja-JP" sz="1100" b="0" i="0" baseline="0">
              <a:solidFill>
                <a:schemeClr val="dk1"/>
              </a:solidFill>
              <a:effectLst/>
              <a:latin typeface="+mn-lt"/>
              <a:ea typeface="+mn-ea"/>
              <a:cs typeface="+mn-cs"/>
            </a:rPr>
            <a:t>今後においては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特別会計についても財政健全化を図り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繰出基準に基づく適正な繰出に努める。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27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83457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05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59</xdr:row>
      <xdr:rowOff>20865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05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59</xdr:row>
      <xdr:rowOff>42635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136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141515</xdr:rowOff>
    </xdr:from>
    <xdr:to>
      <xdr:col>69</xdr:col>
      <xdr:colOff>142875</xdr:colOff>
      <xdr:row>59</xdr:row>
      <xdr:rowOff>71665</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3843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56442</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textlink="">
      <xdr:nvSpPr>
        <xdr:cNvPr id="280" name="楕円 279">
          <a:extLst>
            <a:ext uri="{FF2B5EF4-FFF2-40B4-BE49-F238E27FC236}">
              <a16:creationId xmlns:a16="http://schemas.microsoft.com/office/drawing/2014/main" id="{00000000-0008-0000-0400-000018010000}"/>
            </a:ext>
          </a:extLst>
        </xdr:cNvPr>
        <xdr:cNvSpPr/>
      </xdr:nvSpPr>
      <xdr:spPr>
        <a:xfrm>
          <a:off x="12954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78212</xdr:rowOff>
    </xdr:from>
    <xdr:ext cx="762000" cy="259045"/>
    <xdr:sp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補助費等が５．</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％と類似団体の中では最も低い水準にあるのは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消防・衛生処理施設等の運営を町単独で行っており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加入している一部事務組合に対する負担金等が少ないことが要因となっている。今後は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各種団体への補助要綱等の見直しや補助期間の設定など補助事業全体の見直しに努める。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34</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74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145288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425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122428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42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140716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517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7637</xdr:rowOff>
    </xdr:from>
    <xdr:ext cx="762000" cy="259045"/>
    <xdr:sp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textlink="">
      <xdr:nvSpPr>
        <xdr:cNvPr id="334" name="楕円 333">
          <a:extLst>
            <a:ext uri="{FF2B5EF4-FFF2-40B4-BE49-F238E27FC236}">
              <a16:creationId xmlns:a16="http://schemas.microsoft.com/office/drawing/2014/main" id="{00000000-0008-0000-0400-00004E010000}"/>
            </a:ext>
          </a:extLst>
        </xdr:cNvPr>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textlink="">
      <xdr:nvSpPr>
        <xdr:cNvPr id="336" name="楕円 335">
          <a:extLst>
            <a:ext uri="{FF2B5EF4-FFF2-40B4-BE49-F238E27FC236}">
              <a16:creationId xmlns:a16="http://schemas.microsoft.com/office/drawing/2014/main" id="{00000000-0008-0000-0400-000050010000}"/>
            </a:ext>
          </a:extLst>
        </xdr:cNvPr>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textlink="">
      <xdr:nvSpPr>
        <xdr:cNvPr id="338" name="楕円 337">
          <a:extLst>
            <a:ext uri="{FF2B5EF4-FFF2-40B4-BE49-F238E27FC236}">
              <a16:creationId xmlns:a16="http://schemas.microsoft.com/office/drawing/2014/main" id="{00000000-0008-0000-0400-000052010000}"/>
            </a:ext>
          </a:extLst>
        </xdr:cNvPr>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１</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％と類似団体の中でも高い水準にある。これまで公債費負担適正化計画に基づく新規発行債の抑制により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公債費は大幅に減少してきているものの</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依然として全国平均値よりも高い比率となっている。今後においても</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計画に基づき公債費の抑制に努める。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147574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91539"/>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56135</xdr:rowOff>
    </xdr:from>
    <xdr:to>
      <xdr:col>19</xdr:col>
      <xdr:colOff>187325</xdr:colOff>
      <xdr:row>79</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6006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79</xdr:row>
      <xdr:rowOff>147574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6006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147574</xdr:rowOff>
    </xdr:from>
    <xdr:to>
      <xdr:col>11</xdr:col>
      <xdr:colOff>9525</xdr:colOff>
      <xdr:row>80</xdr:row>
      <xdr:rowOff>3556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692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textlink="">
      <xdr:nvSpPr>
        <xdr:cNvPr id="389" name="楕円 388">
          <a:extLst>
            <a:ext uri="{FF2B5EF4-FFF2-40B4-BE49-F238E27FC236}">
              <a16:creationId xmlns:a16="http://schemas.microsoft.com/office/drawing/2014/main" id="{00000000-0008-0000-0400-000085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96774</xdr:rowOff>
    </xdr:from>
    <xdr:to>
      <xdr:col>20</xdr:col>
      <xdr:colOff>38100</xdr:colOff>
      <xdr:row>80</xdr:row>
      <xdr:rowOff>26924</xdr:rowOff>
    </xdr:to>
    <xdr:sp textlink="">
      <xdr:nvSpPr>
        <xdr:cNvPr id="391" name="楕円 390">
          <a:extLst>
            <a:ext uri="{FF2B5EF4-FFF2-40B4-BE49-F238E27FC236}">
              <a16:creationId xmlns:a16="http://schemas.microsoft.com/office/drawing/2014/main" id="{00000000-0008-0000-0400-000087010000}"/>
            </a:ext>
          </a:extLst>
        </xdr:cNvPr>
        <xdr:cNvSpPr/>
      </xdr:nvSpPr>
      <xdr:spPr>
        <a:xfrm>
          <a:off x="3937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11701</xdr:rowOff>
    </xdr:from>
    <xdr:ext cx="736600" cy="259045"/>
    <xdr:sp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5335</xdr:rowOff>
    </xdr:from>
    <xdr:to>
      <xdr:col>15</xdr:col>
      <xdr:colOff>149225</xdr:colOff>
      <xdr:row>79</xdr:row>
      <xdr:rowOff>106935</xdr:rowOff>
    </xdr:to>
    <xdr:sp textlink="">
      <xdr:nvSpPr>
        <xdr:cNvPr id="393" name="楕円 392">
          <a:extLst>
            <a:ext uri="{FF2B5EF4-FFF2-40B4-BE49-F238E27FC236}">
              <a16:creationId xmlns:a16="http://schemas.microsoft.com/office/drawing/2014/main" id="{00000000-0008-0000-0400-000089010000}"/>
            </a:ext>
          </a:extLst>
        </xdr:cNvPr>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91712</xdr:rowOff>
    </xdr:from>
    <xdr:ext cx="762000" cy="259045"/>
    <xdr:sp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96774</xdr:rowOff>
    </xdr:from>
    <xdr:to>
      <xdr:col>11</xdr:col>
      <xdr:colOff>60325</xdr:colOff>
      <xdr:row>80</xdr:row>
      <xdr:rowOff>26924</xdr:rowOff>
    </xdr:to>
    <xdr:sp textlink="">
      <xdr:nvSpPr>
        <xdr:cNvPr id="395" name="楕円 394">
          <a:extLst>
            <a:ext uri="{FF2B5EF4-FFF2-40B4-BE49-F238E27FC236}">
              <a16:creationId xmlns:a16="http://schemas.microsoft.com/office/drawing/2014/main" id="{00000000-0008-0000-0400-00008B010000}"/>
            </a:ext>
          </a:extLst>
        </xdr:cNvPr>
        <xdr:cNvSpPr/>
      </xdr:nvSpPr>
      <xdr:spPr>
        <a:xfrm>
          <a:off x="2159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11701</xdr:rowOff>
    </xdr:from>
    <xdr:ext cx="762000" cy="259045"/>
    <xdr:sp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124206</xdr:rowOff>
    </xdr:from>
    <xdr:to>
      <xdr:col>6</xdr:col>
      <xdr:colOff>171450</xdr:colOff>
      <xdr:row>80</xdr:row>
      <xdr:rowOff>54356</xdr:rowOff>
    </xdr:to>
    <xdr:sp textlink="">
      <xdr:nvSpPr>
        <xdr:cNvPr id="397" name="楕円 396">
          <a:extLst>
            <a:ext uri="{FF2B5EF4-FFF2-40B4-BE49-F238E27FC236}">
              <a16:creationId xmlns:a16="http://schemas.microsoft.com/office/drawing/2014/main" id="{00000000-0008-0000-0400-00008D010000}"/>
            </a:ext>
          </a:extLst>
        </xdr:cNvPr>
        <xdr:cNvSpPr/>
      </xdr:nvSpPr>
      <xdr:spPr>
        <a:xfrm>
          <a:off x="1270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39133</xdr:rowOff>
    </xdr:from>
    <xdr:ext cx="762000" cy="259045"/>
    <xdr:sp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年々扶助費が増加傾向にあり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経常収支比率を悪化させる要因となっている。今後においても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特別会計の財政健全化や物件費等の抑制等により経常経費の節減に努める。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28702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572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651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77</xdr:row>
      <xdr:rowOff>88137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65176"/>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77</xdr:row>
      <xdr:rowOff>88137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669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textlink="">
      <xdr:nvSpPr>
        <xdr:cNvPr id="448" name="楕円 447">
          <a:extLst>
            <a:ext uri="{FF2B5EF4-FFF2-40B4-BE49-F238E27FC236}">
              <a16:creationId xmlns:a16="http://schemas.microsoft.com/office/drawing/2014/main" id="{00000000-0008-0000-0400-0000C0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textlink="">
      <xdr:nvSpPr>
        <xdr:cNvPr id="450" name="楕円 449">
          <a:extLst>
            <a:ext uri="{FF2B5EF4-FFF2-40B4-BE49-F238E27FC236}">
              <a16:creationId xmlns:a16="http://schemas.microsoft.com/office/drawing/2014/main" id="{00000000-0008-0000-0400-0000C2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textlink="">
      <xdr:nvSpPr>
        <xdr:cNvPr id="452" name="楕円 451">
          <a:extLst>
            <a:ext uri="{FF2B5EF4-FFF2-40B4-BE49-F238E27FC236}">
              <a16:creationId xmlns:a16="http://schemas.microsoft.com/office/drawing/2014/main" id="{00000000-0008-0000-0400-0000C4010000}"/>
            </a:ext>
          </a:extLst>
        </xdr:cNvPr>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textlink="">
      <xdr:nvSpPr>
        <xdr:cNvPr id="454" name="楕円 453">
          <a:extLst>
            <a:ext uri="{FF2B5EF4-FFF2-40B4-BE49-F238E27FC236}">
              <a16:creationId xmlns:a16="http://schemas.microsoft.com/office/drawing/2014/main" id="{00000000-0008-0000-0400-0000C6010000}"/>
            </a:ext>
          </a:extLst>
        </xdr:cNvPr>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textlink="">
      <xdr:nvSpPr>
        <xdr:cNvPr id="456" name="楕円 455">
          <a:extLst>
            <a:ext uri="{FF2B5EF4-FFF2-40B4-BE49-F238E27FC236}">
              <a16:creationId xmlns:a16="http://schemas.microsoft.com/office/drawing/2014/main" id="{00000000-0008-0000-0400-0000C8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51333</xdr:rowOff>
    </xdr:from>
    <xdr:to>
      <xdr:col>29</xdr:col>
      <xdr:colOff>127000</xdr:colOff>
      <xdr:row>11</xdr:row>
      <xdr:rowOff>169177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1984908"/>
          <a:ext cx="647700" cy="117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152108</xdr:rowOff>
    </xdr:from>
    <xdr:to>
      <xdr:col>26</xdr:col>
      <xdr:colOff>50800</xdr:colOff>
      <xdr:row>11</xdr:row>
      <xdr:rowOff>169177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085683"/>
          <a:ext cx="698500" cy="17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152108</xdr:rowOff>
    </xdr:from>
    <xdr:to>
      <xdr:col>22</xdr:col>
      <xdr:colOff>114300</xdr:colOff>
      <xdr:row>11</xdr:row>
      <xdr:rowOff>153194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085683"/>
          <a:ext cx="6985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153194</xdr:rowOff>
    </xdr:from>
    <xdr:to>
      <xdr:col>18</xdr:col>
      <xdr:colOff>177800</xdr:colOff>
      <xdr:row>12</xdr:row>
      <xdr:rowOff>57925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086769"/>
          <a:ext cx="698500" cy="76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533</xdr:rowOff>
    </xdr:from>
    <xdr:to>
      <xdr:col>29</xdr:col>
      <xdr:colOff>177800</xdr:colOff>
      <xdr:row>11</xdr:row>
      <xdr:rowOff>102133</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934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118660</xdr:rowOff>
    </xdr:from>
    <xdr:ext cx="762000" cy="25904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8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118377</xdr:rowOff>
    </xdr:from>
    <xdr:to>
      <xdr:col>26</xdr:col>
      <xdr:colOff>101600</xdr:colOff>
      <xdr:row>12</xdr:row>
      <xdr:rowOff>48527</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05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58704</xdr:rowOff>
    </xdr:from>
    <xdr:ext cx="7366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2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101308</xdr:rowOff>
    </xdr:from>
    <xdr:to>
      <xdr:col>22</xdr:col>
      <xdr:colOff>165100</xdr:colOff>
      <xdr:row>12</xdr:row>
      <xdr:rowOff>31458</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03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41635</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80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102394</xdr:rowOff>
    </xdr:from>
    <xdr:to>
      <xdr:col>19</xdr:col>
      <xdr:colOff>38100</xdr:colOff>
      <xdr:row>12</xdr:row>
      <xdr:rowOff>32544</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03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42721</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80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7125</xdr:rowOff>
    </xdr:from>
    <xdr:to>
      <xdr:col>15</xdr:col>
      <xdr:colOff>101600</xdr:colOff>
      <xdr:row>12</xdr:row>
      <xdr:rowOff>108725</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1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118902</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88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67009</xdr:rowOff>
    </xdr:from>
    <xdr:to>
      <xdr:col>29</xdr:col>
      <xdr:colOff>127000</xdr:colOff>
      <xdr:row>36</xdr:row>
      <xdr:rowOff>110606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20259"/>
          <a:ext cx="647700" cy="4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95383</xdr:rowOff>
    </xdr:from>
    <xdr:ext cx="762000" cy="259045"/>
    <xdr:sp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4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60347</xdr:rowOff>
    </xdr:from>
    <xdr:to>
      <xdr:col>26</xdr:col>
      <xdr:colOff>50800</xdr:colOff>
      <xdr:row>36</xdr:row>
      <xdr:rowOff>67009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13597"/>
          <a:ext cx="698500" cy="6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60347</xdr:rowOff>
    </xdr:from>
    <xdr:to>
      <xdr:col>22</xdr:col>
      <xdr:colOff>114300</xdr:colOff>
      <xdr:row>37</xdr:row>
      <xdr:rowOff>37291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13597"/>
          <a:ext cx="698500" cy="14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37291</xdr:rowOff>
    </xdr:from>
    <xdr:to>
      <xdr:col>18</xdr:col>
      <xdr:colOff>177800</xdr:colOff>
      <xdr:row>37</xdr:row>
      <xdr:rowOff>86178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61991"/>
          <a:ext cx="698500" cy="48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59806</xdr:rowOff>
    </xdr:from>
    <xdr:to>
      <xdr:col>29</xdr:col>
      <xdr:colOff>177800</xdr:colOff>
      <xdr:row>36</xdr:row>
      <xdr:rowOff>161406</xdr:rowOff>
    </xdr:to>
    <xdr:sp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13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247783</xdr:rowOff>
    </xdr:from>
    <xdr:ext cx="762000" cy="259045"/>
    <xdr:sp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5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16209</xdr:rowOff>
    </xdr:from>
    <xdr:to>
      <xdr:col>26</xdr:col>
      <xdr:colOff>101600</xdr:colOff>
      <xdr:row>36</xdr:row>
      <xdr:rowOff>117809</xdr:rowOff>
    </xdr:to>
    <xdr:sp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69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127986</xdr:rowOff>
    </xdr:from>
    <xdr:ext cx="736600" cy="259045"/>
    <xdr:sp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3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9547</xdr:rowOff>
    </xdr:from>
    <xdr:to>
      <xdr:col>22</xdr:col>
      <xdr:colOff>165100</xdr:colOff>
      <xdr:row>36</xdr:row>
      <xdr:rowOff>111147</xdr:rowOff>
    </xdr:to>
    <xdr:sp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62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121324</xdr:rowOff>
    </xdr:from>
    <xdr:ext cx="762000" cy="259045"/>
    <xdr:sp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3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157941</xdr:rowOff>
    </xdr:from>
    <xdr:to>
      <xdr:col>19</xdr:col>
      <xdr:colOff>38100</xdr:colOff>
      <xdr:row>37</xdr:row>
      <xdr:rowOff>88091</xdr:rowOff>
    </xdr:to>
    <xdr:sp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1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269718</xdr:rowOff>
    </xdr:from>
    <xdr:ext cx="762000" cy="259045"/>
    <xdr:sp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8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35378</xdr:rowOff>
    </xdr:from>
    <xdr:to>
      <xdr:col>15</xdr:col>
      <xdr:colOff>101600</xdr:colOff>
      <xdr:row>37</xdr:row>
      <xdr:rowOff>136978</xdr:rowOff>
    </xdr:to>
    <xdr:sp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6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121755</xdr:rowOff>
    </xdr:from>
    <xdr:ext cx="762000" cy="259045"/>
    <xdr:sp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4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19,157
18,674
303.90
18,279,225
16,906,023
1,230,105
7,945,067
12,463,135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109933</xdr:rowOff>
    </xdr:from>
    <xdr:to>
      <xdr:col>24</xdr:col>
      <xdr:colOff>63500</xdr:colOff>
      <xdr:row>30</xdr:row>
      <xdr:rowOff>112954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253433"/>
          <a:ext cx="8382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106471</xdr:rowOff>
    </xdr:from>
    <xdr:to>
      <xdr:col>19</xdr:col>
      <xdr:colOff>177800</xdr:colOff>
      <xdr:row>30</xdr:row>
      <xdr:rowOff>112954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249971"/>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92706</xdr:rowOff>
    </xdr:from>
    <xdr:to>
      <xdr:col>15</xdr:col>
      <xdr:colOff>50800</xdr:colOff>
      <xdr:row>30</xdr:row>
      <xdr:rowOff>106471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236206"/>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92706</xdr:rowOff>
    </xdr:from>
    <xdr:to>
      <xdr:col>10</xdr:col>
      <xdr:colOff>114300</xdr:colOff>
      <xdr:row>30</xdr:row>
      <xdr:rowOff>145725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236206"/>
          <a:ext cx="889000" cy="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59133</xdr:rowOff>
    </xdr:from>
    <xdr:to>
      <xdr:col>24</xdr:col>
      <xdr:colOff>114300</xdr:colOff>
      <xdr:row>30</xdr:row>
      <xdr:rowOff>160733</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4584700" y="52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12160</xdr:rowOff>
    </xdr:from>
    <xdr:ext cx="599010" cy="259045"/>
    <xdr:sp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62154</xdr:rowOff>
    </xdr:from>
    <xdr:to>
      <xdr:col>20</xdr:col>
      <xdr:colOff>38100</xdr:colOff>
      <xdr:row>30</xdr:row>
      <xdr:rowOff>163754</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3746500" y="52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8831</xdr:rowOff>
    </xdr:from>
    <xdr:ext cx="599010"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8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55671</xdr:rowOff>
    </xdr:from>
    <xdr:to>
      <xdr:col>15</xdr:col>
      <xdr:colOff>101600</xdr:colOff>
      <xdr:row>30</xdr:row>
      <xdr:rowOff>157271</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2857500" y="51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2348</xdr:rowOff>
    </xdr:from>
    <xdr:ext cx="599010"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97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41906</xdr:rowOff>
    </xdr:from>
    <xdr:to>
      <xdr:col>10</xdr:col>
      <xdr:colOff>165100</xdr:colOff>
      <xdr:row>30</xdr:row>
      <xdr:rowOff>143506</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968500" y="51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160033</xdr:rowOff>
    </xdr:from>
    <xdr:ext cx="599010"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496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94925</xdr:rowOff>
    </xdr:from>
    <xdr:to>
      <xdr:col>6</xdr:col>
      <xdr:colOff>38100</xdr:colOff>
      <xdr:row>31</xdr:row>
      <xdr:rowOff>25075</xdr:rowOff>
    </xdr:to>
    <xdr:sp textlink="">
      <xdr:nvSpPr>
        <xdr:cNvPr id="90" name="楕円 89">
          <a:extLst>
            <a:ext uri="{FF2B5EF4-FFF2-40B4-BE49-F238E27FC236}">
              <a16:creationId xmlns:a16="http://schemas.microsoft.com/office/drawing/2014/main" id="{00000000-0008-0000-0600-00005A000000}"/>
            </a:ext>
          </a:extLst>
        </xdr:cNvPr>
        <xdr:cNvSpPr/>
      </xdr:nvSpPr>
      <xdr:spPr>
        <a:xfrm>
          <a:off x="1079500" y="52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41602</xdr:rowOff>
    </xdr:from>
    <xdr:ext cx="599010" cy="259045"/>
    <xdr:sp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01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143294</xdr:rowOff>
    </xdr:from>
    <xdr:to>
      <xdr:col>24</xdr:col>
      <xdr:colOff>63500</xdr:colOff>
      <xdr:row>57</xdr:row>
      <xdr:rowOff>20334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44494"/>
          <a:ext cx="838200" cy="4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20334</xdr:rowOff>
    </xdr:from>
    <xdr:to>
      <xdr:col>19</xdr:col>
      <xdr:colOff>177800</xdr:colOff>
      <xdr:row>57</xdr:row>
      <xdr:rowOff>121147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92984"/>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121147</xdr:rowOff>
    </xdr:from>
    <xdr:to>
      <xdr:col>15</xdr:col>
      <xdr:colOff>50800</xdr:colOff>
      <xdr:row>57</xdr:row>
      <xdr:rowOff>132961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3797"/>
          <a:ext cx="889000" cy="1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132961</xdr:rowOff>
    </xdr:from>
    <xdr:to>
      <xdr:col>10</xdr:col>
      <xdr:colOff>114300</xdr:colOff>
      <xdr:row>58</xdr:row>
      <xdr:rowOff>46641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5611"/>
          <a:ext cx="889000" cy="8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92494</xdr:rowOff>
    </xdr:from>
    <xdr:to>
      <xdr:col>24</xdr:col>
      <xdr:colOff>114300</xdr:colOff>
      <xdr:row>57</xdr:row>
      <xdr:rowOff>22644</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6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115371</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140984</xdr:rowOff>
    </xdr:from>
    <xdr:to>
      <xdr:col>20</xdr:col>
      <xdr:colOff>38100</xdr:colOff>
      <xdr:row>57</xdr:row>
      <xdr:rowOff>71134</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7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87661</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70347</xdr:rowOff>
    </xdr:from>
    <xdr:to>
      <xdr:col>15</xdr:col>
      <xdr:colOff>101600</xdr:colOff>
      <xdr:row>58</xdr:row>
      <xdr:rowOff>497</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8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163074</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82161</xdr:rowOff>
    </xdr:from>
    <xdr:to>
      <xdr:col>10</xdr:col>
      <xdr:colOff>165100</xdr:colOff>
      <xdr:row>58</xdr:row>
      <xdr:rowOff>12311</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98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28838</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167291</xdr:rowOff>
    </xdr:from>
    <xdr:to>
      <xdr:col>6</xdr:col>
      <xdr:colOff>38100</xdr:colOff>
      <xdr:row>58</xdr:row>
      <xdr:rowOff>97441</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993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88568</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55651</xdr:rowOff>
    </xdr:from>
    <xdr:to>
      <xdr:col>24</xdr:col>
      <xdr:colOff>63500</xdr:colOff>
      <xdr:row>77</xdr:row>
      <xdr:rowOff>132917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57301"/>
          <a:ext cx="8382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132917</xdr:rowOff>
    </xdr:from>
    <xdr:to>
      <xdr:col>19</xdr:col>
      <xdr:colOff>177800</xdr:colOff>
      <xdr:row>77</xdr:row>
      <xdr:rowOff>143281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34567"/>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69214</xdr:rowOff>
    </xdr:from>
    <xdr:to>
      <xdr:col>15</xdr:col>
      <xdr:colOff>50800</xdr:colOff>
      <xdr:row>77</xdr:row>
      <xdr:rowOff>143281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70864"/>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56566</xdr:rowOff>
    </xdr:from>
    <xdr:to>
      <xdr:col>10</xdr:col>
      <xdr:colOff>114300</xdr:colOff>
      <xdr:row>77</xdr:row>
      <xdr:rowOff>69214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58216"/>
          <a:ext cx="8890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108856</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1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4851</xdr:rowOff>
    </xdr:from>
    <xdr:to>
      <xdr:col>24</xdr:col>
      <xdr:colOff>114300</xdr:colOff>
      <xdr:row>77</xdr:row>
      <xdr:rowOff>106451</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4584700" y="132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154728</xdr:rowOff>
    </xdr:from>
    <xdr:ext cx="469744" cy="259045"/>
    <xdr:sp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8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82117</xdr:rowOff>
    </xdr:from>
    <xdr:to>
      <xdr:col>20</xdr:col>
      <xdr:colOff>38100</xdr:colOff>
      <xdr:row>78</xdr:row>
      <xdr:rowOff>12267</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3746500" y="1328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3394</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7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92481</xdr:rowOff>
    </xdr:from>
    <xdr:to>
      <xdr:col>15</xdr:col>
      <xdr:colOff>101600</xdr:colOff>
      <xdr:row>78</xdr:row>
      <xdr:rowOff>22631</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2857500" y="132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13758</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8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18414</xdr:rowOff>
    </xdr:from>
    <xdr:to>
      <xdr:col>10</xdr:col>
      <xdr:colOff>165100</xdr:colOff>
      <xdr:row>77</xdr:row>
      <xdr:rowOff>120014</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968500" y="132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111141</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5766</xdr:rowOff>
    </xdr:from>
    <xdr:to>
      <xdr:col>6</xdr:col>
      <xdr:colOff>38100</xdr:colOff>
      <xdr:row>77</xdr:row>
      <xdr:rowOff>107366</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079500" y="132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123893</xdr:rowOff>
    </xdr:from>
    <xdr:ext cx="469744"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125713</xdr:rowOff>
    </xdr:from>
    <xdr:to>
      <xdr:col>24</xdr:col>
      <xdr:colOff>63500</xdr:colOff>
      <xdr:row>92</xdr:row>
      <xdr:rowOff>111654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556213"/>
          <a:ext cx="838200" cy="3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27786</xdr:rowOff>
    </xdr:from>
    <xdr:to>
      <xdr:col>19</xdr:col>
      <xdr:colOff>177800</xdr:colOff>
      <xdr:row>92</xdr:row>
      <xdr:rowOff>111654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629736"/>
          <a:ext cx="889000" cy="25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27786</xdr:rowOff>
    </xdr:from>
    <xdr:to>
      <xdr:col>15</xdr:col>
      <xdr:colOff>50800</xdr:colOff>
      <xdr:row>93</xdr:row>
      <xdr:rowOff>107610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629736"/>
          <a:ext cx="889000" cy="42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107610</xdr:rowOff>
    </xdr:from>
    <xdr:to>
      <xdr:col>10</xdr:col>
      <xdr:colOff>114300</xdr:colOff>
      <xdr:row>94</xdr:row>
      <xdr:rowOff>47532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052460"/>
          <a:ext cx="889000" cy="11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74913</xdr:rowOff>
    </xdr:from>
    <xdr:to>
      <xdr:col>24</xdr:col>
      <xdr:colOff>114300</xdr:colOff>
      <xdr:row>91</xdr:row>
      <xdr:rowOff>5063</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4584700" y="155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27940</xdr:rowOff>
    </xdr:from>
    <xdr:ext cx="599010" cy="259045"/>
    <xdr:sp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45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60854</xdr:rowOff>
    </xdr:from>
    <xdr:to>
      <xdr:col>20</xdr:col>
      <xdr:colOff>38100</xdr:colOff>
      <xdr:row>92</xdr:row>
      <xdr:rowOff>162454</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3746500" y="1583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7531</xdr:rowOff>
    </xdr:from>
    <xdr:ext cx="599010"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60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148436</xdr:rowOff>
    </xdr:from>
    <xdr:to>
      <xdr:col>15</xdr:col>
      <xdr:colOff>101600</xdr:colOff>
      <xdr:row>91</xdr:row>
      <xdr:rowOff>78586</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2857500" y="155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95113</xdr:rowOff>
    </xdr:from>
    <xdr:ext cx="599010"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35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56810</xdr:rowOff>
    </xdr:from>
    <xdr:to>
      <xdr:col>10</xdr:col>
      <xdr:colOff>165100</xdr:colOff>
      <xdr:row>93</xdr:row>
      <xdr:rowOff>158410</xdr:rowOff>
    </xdr:to>
    <xdr:sp textlink="">
      <xdr:nvSpPr>
        <xdr:cNvPr id="263" name="楕円 262">
          <a:extLst>
            <a:ext uri="{FF2B5EF4-FFF2-40B4-BE49-F238E27FC236}">
              <a16:creationId xmlns:a16="http://schemas.microsoft.com/office/drawing/2014/main" id="{00000000-0008-0000-0600-000007010000}"/>
            </a:ext>
          </a:extLst>
        </xdr:cNvPr>
        <xdr:cNvSpPr/>
      </xdr:nvSpPr>
      <xdr:spPr>
        <a:xfrm>
          <a:off x="1968500" y="1600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3487</xdr:rowOff>
    </xdr:from>
    <xdr:ext cx="599010" cy="259045"/>
    <xdr:sp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77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168182</xdr:rowOff>
    </xdr:from>
    <xdr:to>
      <xdr:col>6</xdr:col>
      <xdr:colOff>38100</xdr:colOff>
      <xdr:row>94</xdr:row>
      <xdr:rowOff>98332</xdr:rowOff>
    </xdr:to>
    <xdr:sp textlink="">
      <xdr:nvSpPr>
        <xdr:cNvPr id="265" name="楕円 264">
          <a:extLst>
            <a:ext uri="{FF2B5EF4-FFF2-40B4-BE49-F238E27FC236}">
              <a16:creationId xmlns:a16="http://schemas.microsoft.com/office/drawing/2014/main" id="{00000000-0008-0000-0600-000009010000}"/>
            </a:ext>
          </a:extLst>
        </xdr:cNvPr>
        <xdr:cNvSpPr/>
      </xdr:nvSpPr>
      <xdr:spPr>
        <a:xfrm>
          <a:off x="1079500" y="161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114859</xdr:rowOff>
    </xdr:from>
    <xdr:ext cx="599010" cy="259045"/>
    <xdr:sp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88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129262</xdr:rowOff>
    </xdr:from>
    <xdr:to>
      <xdr:col>55</xdr:col>
      <xdr:colOff>0</xdr:colOff>
      <xdr:row>36</xdr:row>
      <xdr:rowOff>154216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01462"/>
          <a:ext cx="838200" cy="2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73673</xdr:rowOff>
    </xdr:from>
    <xdr:ext cx="534377" cy="259045"/>
    <xdr:sp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4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154216</xdr:rowOff>
    </xdr:from>
    <xdr:to>
      <xdr:col>50</xdr:col>
      <xdr:colOff>114300</xdr:colOff>
      <xdr:row>37</xdr:row>
      <xdr:rowOff>29076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26416"/>
          <a:ext cx="889000" cy="4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31302</xdr:rowOff>
    </xdr:from>
    <xdr:to>
      <xdr:col>45</xdr:col>
      <xdr:colOff>177800</xdr:colOff>
      <xdr:row>37</xdr:row>
      <xdr:rowOff>29076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860602"/>
          <a:ext cx="889000" cy="5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31302</xdr:rowOff>
    </xdr:from>
    <xdr:to>
      <xdr:col>41</xdr:col>
      <xdr:colOff>50800</xdr:colOff>
      <xdr:row>37</xdr:row>
      <xdr:rowOff>92142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860602"/>
          <a:ext cx="889000" cy="57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109988</xdr:rowOff>
    </xdr:from>
    <xdr:ext cx="599010"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9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78462</xdr:rowOff>
    </xdr:from>
    <xdr:to>
      <xdr:col>55</xdr:col>
      <xdr:colOff>50800</xdr:colOff>
      <xdr:row>37</xdr:row>
      <xdr:rowOff>8612</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10426700" y="625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101339</xdr:rowOff>
    </xdr:from>
    <xdr:ext cx="534377" cy="259045"/>
    <xdr:sp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0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103416</xdr:rowOff>
    </xdr:from>
    <xdr:to>
      <xdr:col>50</xdr:col>
      <xdr:colOff>165100</xdr:colOff>
      <xdr:row>37</xdr:row>
      <xdr:rowOff>33566</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9588500" y="62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50093</xdr:rowOff>
    </xdr:from>
    <xdr:ext cx="534377"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149726</xdr:rowOff>
    </xdr:from>
    <xdr:to>
      <xdr:col>46</xdr:col>
      <xdr:colOff>38100</xdr:colOff>
      <xdr:row>37</xdr:row>
      <xdr:rowOff>79876</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8699500" y="63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71003</xdr:rowOff>
    </xdr:from>
    <xdr:ext cx="534377"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151952</xdr:rowOff>
    </xdr:from>
    <xdr:to>
      <xdr:col>41</xdr:col>
      <xdr:colOff>101600</xdr:colOff>
      <xdr:row>34</xdr:row>
      <xdr:rowOff>82102</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7810500" y="58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98629</xdr:rowOff>
    </xdr:from>
    <xdr:ext cx="599010"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58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41342</xdr:rowOff>
    </xdr:from>
    <xdr:to>
      <xdr:col>36</xdr:col>
      <xdr:colOff>165100</xdr:colOff>
      <xdr:row>37</xdr:row>
      <xdr:rowOff>142942</xdr:rowOff>
    </xdr:to>
    <xdr:sp textlink="">
      <xdr:nvSpPr>
        <xdr:cNvPr id="320" name="楕円 319">
          <a:extLst>
            <a:ext uri="{FF2B5EF4-FFF2-40B4-BE49-F238E27FC236}">
              <a16:creationId xmlns:a16="http://schemas.microsoft.com/office/drawing/2014/main" id="{00000000-0008-0000-0600-000040010000}"/>
            </a:ext>
          </a:extLst>
        </xdr:cNvPr>
        <xdr:cNvSpPr/>
      </xdr:nvSpPr>
      <xdr:spPr>
        <a:xfrm>
          <a:off x="6921500" y="638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134069</xdr:rowOff>
    </xdr:from>
    <xdr:ext cx="534377" cy="259045"/>
    <xdr:sp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157350</xdr:rowOff>
    </xdr:from>
    <xdr:to>
      <xdr:col>55</xdr:col>
      <xdr:colOff>0</xdr:colOff>
      <xdr:row>55</xdr:row>
      <xdr:rowOff>52213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8901300"/>
          <a:ext cx="838200" cy="5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167056</xdr:rowOff>
    </xdr:from>
    <xdr:to>
      <xdr:col>50</xdr:col>
      <xdr:colOff>114300</xdr:colOff>
      <xdr:row>55</xdr:row>
      <xdr:rowOff>52213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8911006"/>
          <a:ext cx="889000" cy="5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167056</xdr:rowOff>
    </xdr:from>
    <xdr:to>
      <xdr:col>45</xdr:col>
      <xdr:colOff>177800</xdr:colOff>
      <xdr:row>54</xdr:row>
      <xdr:rowOff>57585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8911006"/>
          <a:ext cx="889000" cy="40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160853</xdr:rowOff>
    </xdr:from>
    <xdr:ext cx="534377"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57585</xdr:rowOff>
    </xdr:from>
    <xdr:to>
      <xdr:col>41</xdr:col>
      <xdr:colOff>50800</xdr:colOff>
      <xdr:row>55</xdr:row>
      <xdr:rowOff>13589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315885"/>
          <a:ext cx="889000" cy="1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132869</xdr:rowOff>
    </xdr:from>
    <xdr:ext cx="534377"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106550</xdr:rowOff>
    </xdr:from>
    <xdr:to>
      <xdr:col>55</xdr:col>
      <xdr:colOff>50800</xdr:colOff>
      <xdr:row>52</xdr:row>
      <xdr:rowOff>36700</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10426700" y="88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129427</xdr:rowOff>
    </xdr:from>
    <xdr:ext cx="599010" cy="259045"/>
    <xdr:sp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70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1413</xdr:rowOff>
    </xdr:from>
    <xdr:to>
      <xdr:col>50</xdr:col>
      <xdr:colOff>165100</xdr:colOff>
      <xdr:row>55</xdr:row>
      <xdr:rowOff>103013</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9588500" y="94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119540</xdr:rowOff>
    </xdr:from>
    <xdr:ext cx="534377"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20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116256</xdr:rowOff>
    </xdr:from>
    <xdr:to>
      <xdr:col>46</xdr:col>
      <xdr:colOff>38100</xdr:colOff>
      <xdr:row>52</xdr:row>
      <xdr:rowOff>46406</xdr:rowOff>
    </xdr:to>
    <xdr:sp textlink="">
      <xdr:nvSpPr>
        <xdr:cNvPr id="377" name="楕円 376">
          <a:extLst>
            <a:ext uri="{FF2B5EF4-FFF2-40B4-BE49-F238E27FC236}">
              <a16:creationId xmlns:a16="http://schemas.microsoft.com/office/drawing/2014/main" id="{00000000-0008-0000-0600-000079010000}"/>
            </a:ext>
          </a:extLst>
        </xdr:cNvPr>
        <xdr:cNvSpPr/>
      </xdr:nvSpPr>
      <xdr:spPr>
        <a:xfrm>
          <a:off x="8699500" y="886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62933</xdr:rowOff>
    </xdr:from>
    <xdr:ext cx="599010" cy="259045"/>
    <xdr:sp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86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6785</xdr:rowOff>
    </xdr:from>
    <xdr:to>
      <xdr:col>41</xdr:col>
      <xdr:colOff>101600</xdr:colOff>
      <xdr:row>54</xdr:row>
      <xdr:rowOff>108385</xdr:rowOff>
    </xdr:to>
    <xdr:sp textlink="">
      <xdr:nvSpPr>
        <xdr:cNvPr id="379" name="楕円 378">
          <a:extLst>
            <a:ext uri="{FF2B5EF4-FFF2-40B4-BE49-F238E27FC236}">
              <a16:creationId xmlns:a16="http://schemas.microsoft.com/office/drawing/2014/main" id="{00000000-0008-0000-0600-00007B010000}"/>
            </a:ext>
          </a:extLst>
        </xdr:cNvPr>
        <xdr:cNvSpPr/>
      </xdr:nvSpPr>
      <xdr:spPr>
        <a:xfrm>
          <a:off x="7810500" y="92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124912</xdr:rowOff>
    </xdr:from>
    <xdr:ext cx="534377" cy="259045"/>
    <xdr:sp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0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134239</xdr:rowOff>
    </xdr:from>
    <xdr:to>
      <xdr:col>36</xdr:col>
      <xdr:colOff>165100</xdr:colOff>
      <xdr:row>55</xdr:row>
      <xdr:rowOff>64389</xdr:rowOff>
    </xdr:to>
    <xdr:sp textlink="">
      <xdr:nvSpPr>
        <xdr:cNvPr id="381" name="楕円 380">
          <a:extLst>
            <a:ext uri="{FF2B5EF4-FFF2-40B4-BE49-F238E27FC236}">
              <a16:creationId xmlns:a16="http://schemas.microsoft.com/office/drawing/2014/main" id="{00000000-0008-0000-0600-00007D010000}"/>
            </a:ext>
          </a:extLst>
        </xdr:cNvPr>
        <xdr:cNvSpPr/>
      </xdr:nvSpPr>
      <xdr:spPr>
        <a:xfrm>
          <a:off x="6921500" y="93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80916</xdr:rowOff>
    </xdr:from>
    <xdr:ext cx="534377" cy="259045"/>
    <xdr:sp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16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133648</xdr:rowOff>
    </xdr:from>
    <xdr:to>
      <xdr:col>55</xdr:col>
      <xdr:colOff>0</xdr:colOff>
      <xdr:row>77</xdr:row>
      <xdr:rowOff>156192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2992398"/>
          <a:ext cx="838200" cy="3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145758</xdr:rowOff>
    </xdr:from>
    <xdr:ext cx="534377" cy="259045"/>
    <xdr:sp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4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8461</xdr:rowOff>
    </xdr:from>
    <xdr:to>
      <xdr:col>50</xdr:col>
      <xdr:colOff>114300</xdr:colOff>
      <xdr:row>77</xdr:row>
      <xdr:rowOff>156192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2867211"/>
          <a:ext cx="889000" cy="49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8461</xdr:rowOff>
    </xdr:from>
    <xdr:to>
      <xdr:col>45</xdr:col>
      <xdr:colOff>177800</xdr:colOff>
      <xdr:row>76</xdr:row>
      <xdr:rowOff>162201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2867211"/>
          <a:ext cx="889000" cy="32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160182</xdr:rowOff>
    </xdr:from>
    <xdr:ext cx="534377"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162201</xdr:rowOff>
    </xdr:from>
    <xdr:to>
      <xdr:col>41</xdr:col>
      <xdr:colOff>50800</xdr:colOff>
      <xdr:row>78</xdr:row>
      <xdr:rowOff>16170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192401"/>
          <a:ext cx="889000" cy="19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169609</xdr:rowOff>
    </xdr:from>
    <xdr:ext cx="534377"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138411</xdr:rowOff>
    </xdr:from>
    <xdr:ext cx="534377" cy="259045"/>
    <xdr:sp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82848</xdr:rowOff>
    </xdr:from>
    <xdr:to>
      <xdr:col>55</xdr:col>
      <xdr:colOff>50800</xdr:colOff>
      <xdr:row>76</xdr:row>
      <xdr:rowOff>12998</xdr:rowOff>
    </xdr:to>
    <xdr:sp textlink="">
      <xdr:nvSpPr>
        <xdr:cNvPr id="432" name="楕円 431">
          <a:extLst>
            <a:ext uri="{FF2B5EF4-FFF2-40B4-BE49-F238E27FC236}">
              <a16:creationId xmlns:a16="http://schemas.microsoft.com/office/drawing/2014/main" id="{00000000-0008-0000-0600-0000B0010000}"/>
            </a:ext>
          </a:extLst>
        </xdr:cNvPr>
        <xdr:cNvSpPr/>
      </xdr:nvSpPr>
      <xdr:spPr>
        <a:xfrm>
          <a:off x="10426700" y="129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105725</xdr:rowOff>
    </xdr:from>
    <xdr:ext cx="534377" cy="259045"/>
    <xdr:sp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7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105392</xdr:rowOff>
    </xdr:from>
    <xdr:to>
      <xdr:col>50</xdr:col>
      <xdr:colOff>165100</xdr:colOff>
      <xdr:row>78</xdr:row>
      <xdr:rowOff>35542</xdr:rowOff>
    </xdr:to>
    <xdr:sp textlink="">
      <xdr:nvSpPr>
        <xdr:cNvPr id="434" name="楕円 433">
          <a:extLst>
            <a:ext uri="{FF2B5EF4-FFF2-40B4-BE49-F238E27FC236}">
              <a16:creationId xmlns:a16="http://schemas.microsoft.com/office/drawing/2014/main" id="{00000000-0008-0000-0600-0000B2010000}"/>
            </a:ext>
          </a:extLst>
        </xdr:cNvPr>
        <xdr:cNvSpPr/>
      </xdr:nvSpPr>
      <xdr:spPr>
        <a:xfrm>
          <a:off x="9588500" y="133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52069</xdr:rowOff>
    </xdr:from>
    <xdr:ext cx="534377" cy="259045"/>
    <xdr:sp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08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129111</xdr:rowOff>
    </xdr:from>
    <xdr:to>
      <xdr:col>46</xdr:col>
      <xdr:colOff>38100</xdr:colOff>
      <xdr:row>75</xdr:row>
      <xdr:rowOff>59261</xdr:rowOff>
    </xdr:to>
    <xdr:sp textlink="">
      <xdr:nvSpPr>
        <xdr:cNvPr id="436" name="楕円 435">
          <a:extLst>
            <a:ext uri="{FF2B5EF4-FFF2-40B4-BE49-F238E27FC236}">
              <a16:creationId xmlns:a16="http://schemas.microsoft.com/office/drawing/2014/main" id="{00000000-0008-0000-0600-0000B4010000}"/>
            </a:ext>
          </a:extLst>
        </xdr:cNvPr>
        <xdr:cNvSpPr/>
      </xdr:nvSpPr>
      <xdr:spPr>
        <a:xfrm>
          <a:off x="8699500" y="1281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75788</xdr:rowOff>
    </xdr:from>
    <xdr:ext cx="534377" cy="259045"/>
    <xdr:sp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59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111401</xdr:rowOff>
    </xdr:from>
    <xdr:to>
      <xdr:col>41</xdr:col>
      <xdr:colOff>101600</xdr:colOff>
      <xdr:row>77</xdr:row>
      <xdr:rowOff>41551</xdr:rowOff>
    </xdr:to>
    <xdr:sp textlink="">
      <xdr:nvSpPr>
        <xdr:cNvPr id="438" name="楕円 437">
          <a:extLst>
            <a:ext uri="{FF2B5EF4-FFF2-40B4-BE49-F238E27FC236}">
              <a16:creationId xmlns:a16="http://schemas.microsoft.com/office/drawing/2014/main" id="{00000000-0008-0000-0600-0000B6010000}"/>
            </a:ext>
          </a:extLst>
        </xdr:cNvPr>
        <xdr:cNvSpPr/>
      </xdr:nvSpPr>
      <xdr:spPr>
        <a:xfrm>
          <a:off x="7810500" y="1314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58078</xdr:rowOff>
    </xdr:from>
    <xdr:ext cx="534377" cy="259045"/>
    <xdr:sp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91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136820</xdr:rowOff>
    </xdr:from>
    <xdr:to>
      <xdr:col>36</xdr:col>
      <xdr:colOff>165100</xdr:colOff>
      <xdr:row>78</xdr:row>
      <xdr:rowOff>66970</xdr:rowOff>
    </xdr:to>
    <xdr:sp textlink="">
      <xdr:nvSpPr>
        <xdr:cNvPr id="440" name="楕円 439">
          <a:extLst>
            <a:ext uri="{FF2B5EF4-FFF2-40B4-BE49-F238E27FC236}">
              <a16:creationId xmlns:a16="http://schemas.microsoft.com/office/drawing/2014/main" id="{00000000-0008-0000-0600-0000B8010000}"/>
            </a:ext>
          </a:extLst>
        </xdr:cNvPr>
        <xdr:cNvSpPr/>
      </xdr:nvSpPr>
      <xdr:spPr>
        <a:xfrm>
          <a:off x="6921500" y="133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83497</xdr:rowOff>
    </xdr:from>
    <xdr:ext cx="534377" cy="259045"/>
    <xdr:sp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11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65971</xdr:rowOff>
    </xdr:from>
    <xdr:to>
      <xdr:col>55</xdr:col>
      <xdr:colOff>0</xdr:colOff>
      <xdr:row>96</xdr:row>
      <xdr:rowOff>163942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525171"/>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20987</xdr:rowOff>
    </xdr:from>
    <xdr:ext cx="534377" cy="259045"/>
    <xdr:sp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5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91770</xdr:rowOff>
    </xdr:from>
    <xdr:to>
      <xdr:col>50</xdr:col>
      <xdr:colOff>114300</xdr:colOff>
      <xdr:row>96</xdr:row>
      <xdr:rowOff>163942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550970"/>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5921</xdr:rowOff>
    </xdr:from>
    <xdr:ext cx="534377"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91770</xdr:rowOff>
    </xdr:from>
    <xdr:to>
      <xdr:col>45</xdr:col>
      <xdr:colOff>177800</xdr:colOff>
      <xdr:row>96</xdr:row>
      <xdr:rowOff>160155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550970"/>
          <a:ext cx="889000" cy="6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91923</xdr:rowOff>
    </xdr:from>
    <xdr:to>
      <xdr:col>41</xdr:col>
      <xdr:colOff>50800</xdr:colOff>
      <xdr:row>96</xdr:row>
      <xdr:rowOff>160155</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551123"/>
          <a:ext cx="889000" cy="6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129844</xdr:rowOff>
    </xdr:from>
    <xdr:ext cx="534377" cy="259045"/>
    <xdr:sp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15171</xdr:rowOff>
    </xdr:from>
    <xdr:to>
      <xdr:col>55</xdr:col>
      <xdr:colOff>50800</xdr:colOff>
      <xdr:row>96</xdr:row>
      <xdr:rowOff>116771</xdr:rowOff>
    </xdr:to>
    <xdr:sp textlink="">
      <xdr:nvSpPr>
        <xdr:cNvPr id="491" name="楕円 490">
          <a:extLst>
            <a:ext uri="{FF2B5EF4-FFF2-40B4-BE49-F238E27FC236}">
              <a16:creationId xmlns:a16="http://schemas.microsoft.com/office/drawing/2014/main" id="{00000000-0008-0000-0600-0000EB010000}"/>
            </a:ext>
          </a:extLst>
        </xdr:cNvPr>
        <xdr:cNvSpPr/>
      </xdr:nvSpPr>
      <xdr:spPr>
        <a:xfrm>
          <a:off x="10426700" y="164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38048</xdr:rowOff>
    </xdr:from>
    <xdr:ext cx="534377" cy="259045"/>
    <xdr:sp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3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113142</xdr:rowOff>
    </xdr:from>
    <xdr:to>
      <xdr:col>50</xdr:col>
      <xdr:colOff>165100</xdr:colOff>
      <xdr:row>97</xdr:row>
      <xdr:rowOff>43292</xdr:rowOff>
    </xdr:to>
    <xdr:sp textlink="">
      <xdr:nvSpPr>
        <xdr:cNvPr id="493" name="楕円 492">
          <a:extLst>
            <a:ext uri="{FF2B5EF4-FFF2-40B4-BE49-F238E27FC236}">
              <a16:creationId xmlns:a16="http://schemas.microsoft.com/office/drawing/2014/main" id="{00000000-0008-0000-0600-0000ED010000}"/>
            </a:ext>
          </a:extLst>
        </xdr:cNvPr>
        <xdr:cNvSpPr/>
      </xdr:nvSpPr>
      <xdr:spPr>
        <a:xfrm>
          <a:off x="9588500" y="1657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59819</xdr:rowOff>
    </xdr:from>
    <xdr:ext cx="534377" cy="259045"/>
    <xdr:sp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34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40970</xdr:rowOff>
    </xdr:from>
    <xdr:to>
      <xdr:col>46</xdr:col>
      <xdr:colOff>38100</xdr:colOff>
      <xdr:row>96</xdr:row>
      <xdr:rowOff>142570</xdr:rowOff>
    </xdr:to>
    <xdr:sp textlink="">
      <xdr:nvSpPr>
        <xdr:cNvPr id="495" name="楕円 494">
          <a:extLst>
            <a:ext uri="{FF2B5EF4-FFF2-40B4-BE49-F238E27FC236}">
              <a16:creationId xmlns:a16="http://schemas.microsoft.com/office/drawing/2014/main" id="{00000000-0008-0000-0600-0000EF010000}"/>
            </a:ext>
          </a:extLst>
        </xdr:cNvPr>
        <xdr:cNvSpPr/>
      </xdr:nvSpPr>
      <xdr:spPr>
        <a:xfrm>
          <a:off x="8699500" y="1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159097</xdr:rowOff>
    </xdr:from>
    <xdr:ext cx="534377" cy="259045"/>
    <xdr:sp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2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109355</xdr:rowOff>
    </xdr:from>
    <xdr:to>
      <xdr:col>41</xdr:col>
      <xdr:colOff>101600</xdr:colOff>
      <xdr:row>97</xdr:row>
      <xdr:rowOff>39505</xdr:rowOff>
    </xdr:to>
    <xdr:sp textlink="">
      <xdr:nvSpPr>
        <xdr:cNvPr id="497" name="楕円 496">
          <a:extLst>
            <a:ext uri="{FF2B5EF4-FFF2-40B4-BE49-F238E27FC236}">
              <a16:creationId xmlns:a16="http://schemas.microsoft.com/office/drawing/2014/main" id="{00000000-0008-0000-0600-0000F1010000}"/>
            </a:ext>
          </a:extLst>
        </xdr:cNvPr>
        <xdr:cNvSpPr/>
      </xdr:nvSpPr>
      <xdr:spPr>
        <a:xfrm>
          <a:off x="7810500" y="1656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56032</xdr:rowOff>
    </xdr:from>
    <xdr:ext cx="534377" cy="259045"/>
    <xdr:sp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3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41123</xdr:rowOff>
    </xdr:from>
    <xdr:to>
      <xdr:col>36</xdr:col>
      <xdr:colOff>165100</xdr:colOff>
      <xdr:row>96</xdr:row>
      <xdr:rowOff>142723</xdr:rowOff>
    </xdr:to>
    <xdr:sp textlink="">
      <xdr:nvSpPr>
        <xdr:cNvPr id="499" name="楕円 498">
          <a:extLst>
            <a:ext uri="{FF2B5EF4-FFF2-40B4-BE49-F238E27FC236}">
              <a16:creationId xmlns:a16="http://schemas.microsoft.com/office/drawing/2014/main" id="{00000000-0008-0000-0600-0000F3010000}"/>
            </a:ext>
          </a:extLst>
        </xdr:cNvPr>
        <xdr:cNvSpPr/>
      </xdr:nvSpPr>
      <xdr:spPr>
        <a:xfrm>
          <a:off x="6921500" y="1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159250</xdr:rowOff>
    </xdr:from>
    <xdr:ext cx="534377"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2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99385</xdr:rowOff>
    </xdr:from>
    <xdr:to>
      <xdr:col>85</xdr:col>
      <xdr:colOff>127000</xdr:colOff>
      <xdr:row>31</xdr:row>
      <xdr:rowOff>43721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5242885"/>
          <a:ext cx="838200" cy="1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148807</xdr:rowOff>
    </xdr:from>
    <xdr:ext cx="469744" cy="259045"/>
    <xdr:sp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66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99385</xdr:rowOff>
    </xdr:from>
    <xdr:to>
      <xdr:col>81</xdr:col>
      <xdr:colOff>50800</xdr:colOff>
      <xdr:row>33</xdr:row>
      <xdr:rowOff>163670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5242885"/>
          <a:ext cx="889000" cy="5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97241</xdr:rowOff>
    </xdr:from>
    <xdr:ext cx="469744" cy="259045"/>
    <xdr:sp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163670</xdr:rowOff>
    </xdr:from>
    <xdr:to>
      <xdr:col>76</xdr:col>
      <xdr:colOff>114300</xdr:colOff>
      <xdr:row>37</xdr:row>
      <xdr:rowOff>129527</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5821520"/>
          <a:ext cx="889000" cy="65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83900</xdr:rowOff>
    </xdr:from>
    <xdr:ext cx="469744"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129527</xdr:rowOff>
    </xdr:from>
    <xdr:to>
      <xdr:col>71</xdr:col>
      <xdr:colOff>177800</xdr:colOff>
      <xdr:row>39</xdr:row>
      <xdr:rowOff>5904</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473177"/>
          <a:ext cx="889000" cy="2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78414</xdr:rowOff>
    </xdr:from>
    <xdr:ext cx="469744" cy="259045"/>
    <xdr:sp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81794</xdr:rowOff>
    </xdr:from>
    <xdr:ext cx="469744" cy="259045"/>
    <xdr:sp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164371</xdr:rowOff>
    </xdr:from>
    <xdr:to>
      <xdr:col>85</xdr:col>
      <xdr:colOff>177800</xdr:colOff>
      <xdr:row>31</xdr:row>
      <xdr:rowOff>94521</xdr:rowOff>
    </xdr:to>
    <xdr:sp textlink="">
      <xdr:nvSpPr>
        <xdr:cNvPr id="550" name="楕円 549">
          <a:extLst>
            <a:ext uri="{FF2B5EF4-FFF2-40B4-BE49-F238E27FC236}">
              <a16:creationId xmlns:a16="http://schemas.microsoft.com/office/drawing/2014/main" id="{00000000-0008-0000-0600-000026020000}"/>
            </a:ext>
          </a:extLst>
        </xdr:cNvPr>
        <xdr:cNvSpPr/>
      </xdr:nvSpPr>
      <xdr:spPr>
        <a:xfrm>
          <a:off x="16268700" y="53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117398</xdr:rowOff>
    </xdr:from>
    <xdr:ext cx="534377" cy="259045"/>
    <xdr:sp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52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48585</xdr:rowOff>
    </xdr:from>
    <xdr:to>
      <xdr:col>81</xdr:col>
      <xdr:colOff>101600</xdr:colOff>
      <xdr:row>30</xdr:row>
      <xdr:rowOff>150185</xdr:rowOff>
    </xdr:to>
    <xdr:sp textlink="">
      <xdr:nvSpPr>
        <xdr:cNvPr id="552" name="楕円 551">
          <a:extLst>
            <a:ext uri="{FF2B5EF4-FFF2-40B4-BE49-F238E27FC236}">
              <a16:creationId xmlns:a16="http://schemas.microsoft.com/office/drawing/2014/main" id="{00000000-0008-0000-0600-000028020000}"/>
            </a:ext>
          </a:extLst>
        </xdr:cNvPr>
        <xdr:cNvSpPr/>
      </xdr:nvSpPr>
      <xdr:spPr>
        <a:xfrm>
          <a:off x="15430500" y="51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166712</xdr:rowOff>
    </xdr:from>
    <xdr:ext cx="534377" cy="259045"/>
    <xdr:sp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14111" y="496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112870</xdr:rowOff>
    </xdr:from>
    <xdr:to>
      <xdr:col>76</xdr:col>
      <xdr:colOff>165100</xdr:colOff>
      <xdr:row>34</xdr:row>
      <xdr:rowOff>43020</xdr:rowOff>
    </xdr:to>
    <xdr:sp textlink="">
      <xdr:nvSpPr>
        <xdr:cNvPr id="554" name="楕円 553">
          <a:extLst>
            <a:ext uri="{FF2B5EF4-FFF2-40B4-BE49-F238E27FC236}">
              <a16:creationId xmlns:a16="http://schemas.microsoft.com/office/drawing/2014/main" id="{00000000-0008-0000-0600-00002A020000}"/>
            </a:ext>
          </a:extLst>
        </xdr:cNvPr>
        <xdr:cNvSpPr/>
      </xdr:nvSpPr>
      <xdr:spPr>
        <a:xfrm>
          <a:off x="14541500" y="57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59547</xdr:rowOff>
    </xdr:from>
    <xdr:ext cx="534377" cy="259045"/>
    <xdr:sp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25111" y="554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78727</xdr:rowOff>
    </xdr:from>
    <xdr:to>
      <xdr:col>72</xdr:col>
      <xdr:colOff>38100</xdr:colOff>
      <xdr:row>38</xdr:row>
      <xdr:rowOff>8877</xdr:rowOff>
    </xdr:to>
    <xdr:sp textlink="">
      <xdr:nvSpPr>
        <xdr:cNvPr id="556" name="楕円 555">
          <a:extLst>
            <a:ext uri="{FF2B5EF4-FFF2-40B4-BE49-F238E27FC236}">
              <a16:creationId xmlns:a16="http://schemas.microsoft.com/office/drawing/2014/main" id="{00000000-0008-0000-0600-00002C020000}"/>
            </a:ext>
          </a:extLst>
        </xdr:cNvPr>
        <xdr:cNvSpPr/>
      </xdr:nvSpPr>
      <xdr:spPr>
        <a:xfrm>
          <a:off x="13652500" y="64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25404</xdr:rowOff>
    </xdr:from>
    <xdr:ext cx="534377" cy="259045"/>
    <xdr:sp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36111" y="61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126554</xdr:rowOff>
    </xdr:from>
    <xdr:to>
      <xdr:col>67</xdr:col>
      <xdr:colOff>101600</xdr:colOff>
      <xdr:row>39</xdr:row>
      <xdr:rowOff>56704</xdr:rowOff>
    </xdr:to>
    <xdr:sp textlink="">
      <xdr:nvSpPr>
        <xdr:cNvPr id="558" name="楕円 557">
          <a:extLst>
            <a:ext uri="{FF2B5EF4-FFF2-40B4-BE49-F238E27FC236}">
              <a16:creationId xmlns:a16="http://schemas.microsoft.com/office/drawing/2014/main" id="{00000000-0008-0000-0600-00002E020000}"/>
            </a:ext>
          </a:extLst>
        </xdr:cNvPr>
        <xdr:cNvSpPr/>
      </xdr:nvSpPr>
      <xdr:spPr>
        <a:xfrm>
          <a:off x="12763500" y="66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73231</xdr:rowOff>
    </xdr:from>
    <xdr:ext cx="469744" cy="259045"/>
    <xdr:sp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4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28505</xdr:rowOff>
    </xdr:from>
    <xdr:to>
      <xdr:col>85</xdr:col>
      <xdr:colOff>127000</xdr:colOff>
      <xdr:row>71</xdr:row>
      <xdr:rowOff>102971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201455"/>
          <a:ext cx="838200" cy="7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28505</xdr:rowOff>
    </xdr:from>
    <xdr:to>
      <xdr:col>81</xdr:col>
      <xdr:colOff>50800</xdr:colOff>
      <xdr:row>71</xdr:row>
      <xdr:rowOff>73978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201455"/>
          <a:ext cx="889000" cy="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73978</xdr:rowOff>
    </xdr:from>
    <xdr:to>
      <xdr:col>76</xdr:col>
      <xdr:colOff>114300</xdr:colOff>
      <xdr:row>71</xdr:row>
      <xdr:rowOff>119602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246928"/>
          <a:ext cx="889000" cy="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110230</xdr:rowOff>
    </xdr:from>
    <xdr:to>
      <xdr:col>71</xdr:col>
      <xdr:colOff>177800</xdr:colOff>
      <xdr:row>71</xdr:row>
      <xdr:rowOff>119602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283180"/>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52171</xdr:rowOff>
    </xdr:from>
    <xdr:to>
      <xdr:col>85</xdr:col>
      <xdr:colOff>177800</xdr:colOff>
      <xdr:row>71</xdr:row>
      <xdr:rowOff>153771</xdr:rowOff>
    </xdr:to>
    <xdr:sp textlink="">
      <xdr:nvSpPr>
        <xdr:cNvPr id="656" name="楕円 655">
          <a:extLst>
            <a:ext uri="{FF2B5EF4-FFF2-40B4-BE49-F238E27FC236}">
              <a16:creationId xmlns:a16="http://schemas.microsoft.com/office/drawing/2014/main" id="{00000000-0008-0000-0600-000090020000}"/>
            </a:ext>
          </a:extLst>
        </xdr:cNvPr>
        <xdr:cNvSpPr/>
      </xdr:nvSpPr>
      <xdr:spPr>
        <a:xfrm>
          <a:off x="16268700" y="122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75048</xdr:rowOff>
    </xdr:from>
    <xdr:ext cx="534377" cy="259045"/>
    <xdr:sp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07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149155</xdr:rowOff>
    </xdr:from>
    <xdr:to>
      <xdr:col>81</xdr:col>
      <xdr:colOff>101600</xdr:colOff>
      <xdr:row>71</xdr:row>
      <xdr:rowOff>79305</xdr:rowOff>
    </xdr:to>
    <xdr:sp textlink="">
      <xdr:nvSpPr>
        <xdr:cNvPr id="658" name="楕円 657">
          <a:extLst>
            <a:ext uri="{FF2B5EF4-FFF2-40B4-BE49-F238E27FC236}">
              <a16:creationId xmlns:a16="http://schemas.microsoft.com/office/drawing/2014/main" id="{00000000-0008-0000-0600-000092020000}"/>
            </a:ext>
          </a:extLst>
        </xdr:cNvPr>
        <xdr:cNvSpPr/>
      </xdr:nvSpPr>
      <xdr:spPr>
        <a:xfrm>
          <a:off x="15430500" y="121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95832</xdr:rowOff>
    </xdr:from>
    <xdr:ext cx="534377" cy="259045"/>
    <xdr:sp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19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23178</xdr:rowOff>
    </xdr:from>
    <xdr:to>
      <xdr:col>76</xdr:col>
      <xdr:colOff>165100</xdr:colOff>
      <xdr:row>71</xdr:row>
      <xdr:rowOff>124778</xdr:rowOff>
    </xdr:to>
    <xdr:sp textlink="">
      <xdr:nvSpPr>
        <xdr:cNvPr id="660" name="楕円 659">
          <a:extLst>
            <a:ext uri="{FF2B5EF4-FFF2-40B4-BE49-F238E27FC236}">
              <a16:creationId xmlns:a16="http://schemas.microsoft.com/office/drawing/2014/main" id="{00000000-0008-0000-0600-000094020000}"/>
            </a:ext>
          </a:extLst>
        </xdr:cNvPr>
        <xdr:cNvSpPr/>
      </xdr:nvSpPr>
      <xdr:spPr>
        <a:xfrm>
          <a:off x="14541500" y="121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141305</xdr:rowOff>
    </xdr:from>
    <xdr:ext cx="534377" cy="259045"/>
    <xdr:sp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197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68802</xdr:rowOff>
    </xdr:from>
    <xdr:to>
      <xdr:col>72</xdr:col>
      <xdr:colOff>38100</xdr:colOff>
      <xdr:row>71</xdr:row>
      <xdr:rowOff>170402</xdr:rowOff>
    </xdr:to>
    <xdr:sp textlink="">
      <xdr:nvSpPr>
        <xdr:cNvPr id="662" name="楕円 661">
          <a:extLst>
            <a:ext uri="{FF2B5EF4-FFF2-40B4-BE49-F238E27FC236}">
              <a16:creationId xmlns:a16="http://schemas.microsoft.com/office/drawing/2014/main" id="{00000000-0008-0000-0600-000096020000}"/>
            </a:ext>
          </a:extLst>
        </xdr:cNvPr>
        <xdr:cNvSpPr/>
      </xdr:nvSpPr>
      <xdr:spPr>
        <a:xfrm>
          <a:off x="13652500" y="1224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15479</xdr:rowOff>
    </xdr:from>
    <xdr:ext cx="534377" cy="259045"/>
    <xdr:sp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0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59430</xdr:rowOff>
    </xdr:from>
    <xdr:to>
      <xdr:col>67</xdr:col>
      <xdr:colOff>101600</xdr:colOff>
      <xdr:row>71</xdr:row>
      <xdr:rowOff>161030</xdr:rowOff>
    </xdr:to>
    <xdr:sp textlink="">
      <xdr:nvSpPr>
        <xdr:cNvPr id="664" name="楕円 663">
          <a:extLst>
            <a:ext uri="{FF2B5EF4-FFF2-40B4-BE49-F238E27FC236}">
              <a16:creationId xmlns:a16="http://schemas.microsoft.com/office/drawing/2014/main" id="{00000000-0008-0000-0600-000098020000}"/>
            </a:ext>
          </a:extLst>
        </xdr:cNvPr>
        <xdr:cNvSpPr/>
      </xdr:nvSpPr>
      <xdr:spPr>
        <a:xfrm>
          <a:off x="12763500" y="122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6107</xdr:rowOff>
    </xdr:from>
    <xdr:ext cx="534377" cy="259045"/>
    <xdr:sp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00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6251</xdr:rowOff>
    </xdr:from>
    <xdr:to>
      <xdr:col>85</xdr:col>
      <xdr:colOff>127000</xdr:colOff>
      <xdr:row>98</xdr:row>
      <xdr:rowOff>13658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08351"/>
          <a:ext cx="8382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25207</xdr:rowOff>
    </xdr:from>
    <xdr:ext cx="534377" cy="259045"/>
    <xdr:sp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82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154944</xdr:rowOff>
    </xdr:from>
    <xdr:to>
      <xdr:col>81</xdr:col>
      <xdr:colOff>50800</xdr:colOff>
      <xdr:row>98</xdr:row>
      <xdr:rowOff>13658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785594"/>
          <a:ext cx="889000" cy="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145924</xdr:rowOff>
    </xdr:from>
    <xdr:ext cx="534377"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154944</xdr:rowOff>
    </xdr:from>
    <xdr:to>
      <xdr:col>76</xdr:col>
      <xdr:colOff>114300</xdr:colOff>
      <xdr:row>98</xdr:row>
      <xdr:rowOff>89526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785594"/>
          <a:ext cx="889000" cy="1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66689</xdr:rowOff>
    </xdr:from>
    <xdr:to>
      <xdr:col>71</xdr:col>
      <xdr:colOff>177800</xdr:colOff>
      <xdr:row>98</xdr:row>
      <xdr:rowOff>89526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868789"/>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31345</xdr:rowOff>
    </xdr:from>
    <xdr:ext cx="534377" cy="259045"/>
    <xdr:sp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126901</xdr:rowOff>
    </xdr:from>
    <xdr:to>
      <xdr:col>85</xdr:col>
      <xdr:colOff>177800</xdr:colOff>
      <xdr:row>98</xdr:row>
      <xdr:rowOff>57051</xdr:rowOff>
    </xdr:to>
    <xdr:sp textlink="">
      <xdr:nvSpPr>
        <xdr:cNvPr id="713" name="楕円 712">
          <a:extLst>
            <a:ext uri="{FF2B5EF4-FFF2-40B4-BE49-F238E27FC236}">
              <a16:creationId xmlns:a16="http://schemas.microsoft.com/office/drawing/2014/main" id="{00000000-0008-0000-0600-0000C9020000}"/>
            </a:ext>
          </a:extLst>
        </xdr:cNvPr>
        <xdr:cNvSpPr/>
      </xdr:nvSpPr>
      <xdr:spPr>
        <a:xfrm>
          <a:off x="16268700" y="167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149778</xdr:rowOff>
    </xdr:from>
    <xdr:ext cx="534377" cy="259045"/>
    <xdr:sp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0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134308</xdr:rowOff>
    </xdr:from>
    <xdr:to>
      <xdr:col>81</xdr:col>
      <xdr:colOff>101600</xdr:colOff>
      <xdr:row>98</xdr:row>
      <xdr:rowOff>64458</xdr:rowOff>
    </xdr:to>
    <xdr:sp textlink="">
      <xdr:nvSpPr>
        <xdr:cNvPr id="715" name="楕円 714">
          <a:extLst>
            <a:ext uri="{FF2B5EF4-FFF2-40B4-BE49-F238E27FC236}">
              <a16:creationId xmlns:a16="http://schemas.microsoft.com/office/drawing/2014/main" id="{00000000-0008-0000-0600-0000CB020000}"/>
            </a:ext>
          </a:extLst>
        </xdr:cNvPr>
        <xdr:cNvSpPr/>
      </xdr:nvSpPr>
      <xdr:spPr>
        <a:xfrm>
          <a:off x="15430500" y="167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80985</xdr:rowOff>
    </xdr:from>
    <xdr:ext cx="534377" cy="259045"/>
    <xdr:sp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5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104144</xdr:rowOff>
    </xdr:from>
    <xdr:to>
      <xdr:col>76</xdr:col>
      <xdr:colOff>165100</xdr:colOff>
      <xdr:row>98</xdr:row>
      <xdr:rowOff>34294</xdr:rowOff>
    </xdr:to>
    <xdr:sp textlink="">
      <xdr:nvSpPr>
        <xdr:cNvPr id="717" name="楕円 716">
          <a:extLst>
            <a:ext uri="{FF2B5EF4-FFF2-40B4-BE49-F238E27FC236}">
              <a16:creationId xmlns:a16="http://schemas.microsoft.com/office/drawing/2014/main" id="{00000000-0008-0000-0600-0000CD020000}"/>
            </a:ext>
          </a:extLst>
        </xdr:cNvPr>
        <xdr:cNvSpPr/>
      </xdr:nvSpPr>
      <xdr:spPr>
        <a:xfrm>
          <a:off x="14541500" y="167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50821</xdr:rowOff>
    </xdr:from>
    <xdr:ext cx="534377" cy="259045"/>
    <xdr:sp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1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38726</xdr:rowOff>
    </xdr:from>
    <xdr:to>
      <xdr:col>72</xdr:col>
      <xdr:colOff>38100</xdr:colOff>
      <xdr:row>98</xdr:row>
      <xdr:rowOff>140326</xdr:rowOff>
    </xdr:to>
    <xdr:sp textlink="">
      <xdr:nvSpPr>
        <xdr:cNvPr id="719" name="楕円 718">
          <a:extLst>
            <a:ext uri="{FF2B5EF4-FFF2-40B4-BE49-F238E27FC236}">
              <a16:creationId xmlns:a16="http://schemas.microsoft.com/office/drawing/2014/main" id="{00000000-0008-0000-0600-0000CF020000}"/>
            </a:ext>
          </a:extLst>
        </xdr:cNvPr>
        <xdr:cNvSpPr/>
      </xdr:nvSpPr>
      <xdr:spPr>
        <a:xfrm>
          <a:off x="13652500" y="168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156853</xdr:rowOff>
    </xdr:from>
    <xdr:ext cx="534377" cy="259045"/>
    <xdr:sp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61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15889</xdr:rowOff>
    </xdr:from>
    <xdr:to>
      <xdr:col>67</xdr:col>
      <xdr:colOff>101600</xdr:colOff>
      <xdr:row>98</xdr:row>
      <xdr:rowOff>117489</xdr:rowOff>
    </xdr:to>
    <xdr:sp textlink="">
      <xdr:nvSpPr>
        <xdr:cNvPr id="721" name="楕円 720">
          <a:extLst>
            <a:ext uri="{FF2B5EF4-FFF2-40B4-BE49-F238E27FC236}">
              <a16:creationId xmlns:a16="http://schemas.microsoft.com/office/drawing/2014/main" id="{00000000-0008-0000-0600-0000D1020000}"/>
            </a:ext>
          </a:extLst>
        </xdr:cNvPr>
        <xdr:cNvSpPr/>
      </xdr:nvSpPr>
      <xdr:spPr>
        <a:xfrm>
          <a:off x="12763500" y="168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134016</xdr:rowOff>
    </xdr:from>
    <xdr:ext cx="534377"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5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98552</xdr:rowOff>
    </xdr:from>
    <xdr:to>
      <xdr:col>116</xdr:col>
      <xdr:colOff>63500</xdr:colOff>
      <xdr:row>37</xdr:row>
      <xdr:rowOff>109410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442202"/>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109410</xdr:rowOff>
    </xdr:from>
    <xdr:to>
      <xdr:col>111</xdr:col>
      <xdr:colOff>177800</xdr:colOff>
      <xdr:row>37</xdr:row>
      <xdr:rowOff>139128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45306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132842</xdr:rowOff>
    </xdr:from>
    <xdr:to>
      <xdr:col>107</xdr:col>
      <xdr:colOff>50800</xdr:colOff>
      <xdr:row>37</xdr:row>
      <xdr:rowOff>139128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476492"/>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132842</xdr:rowOff>
    </xdr:from>
    <xdr:to>
      <xdr:col>102</xdr:col>
      <xdr:colOff>114300</xdr:colOff>
      <xdr:row>37</xdr:row>
      <xdr:rowOff>159703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476492"/>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47752</xdr:rowOff>
    </xdr:from>
    <xdr:to>
      <xdr:col>116</xdr:col>
      <xdr:colOff>114300</xdr:colOff>
      <xdr:row>37</xdr:row>
      <xdr:rowOff>149352</xdr:rowOff>
    </xdr:to>
    <xdr:sp textlink="">
      <xdr:nvSpPr>
        <xdr:cNvPr id="770" name="楕円 769">
          <a:extLst>
            <a:ext uri="{FF2B5EF4-FFF2-40B4-BE49-F238E27FC236}">
              <a16:creationId xmlns:a16="http://schemas.microsoft.com/office/drawing/2014/main" id="{00000000-0008-0000-0600-000002030000}"/>
            </a:ext>
          </a:extLst>
        </xdr:cNvPr>
        <xdr:cNvSpPr/>
      </xdr:nvSpPr>
      <xdr:spPr>
        <a:xfrm>
          <a:off x="221107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26179</xdr:rowOff>
    </xdr:from>
    <xdr:ext cx="469744" cy="259045"/>
    <xdr:sp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58610</xdr:rowOff>
    </xdr:from>
    <xdr:to>
      <xdr:col>112</xdr:col>
      <xdr:colOff>38100</xdr:colOff>
      <xdr:row>37</xdr:row>
      <xdr:rowOff>160210</xdr:rowOff>
    </xdr:to>
    <xdr:sp textlink="">
      <xdr:nvSpPr>
        <xdr:cNvPr id="772" name="楕円 771">
          <a:extLst>
            <a:ext uri="{FF2B5EF4-FFF2-40B4-BE49-F238E27FC236}">
              <a16:creationId xmlns:a16="http://schemas.microsoft.com/office/drawing/2014/main" id="{00000000-0008-0000-0600-000004030000}"/>
            </a:ext>
          </a:extLst>
        </xdr:cNvPr>
        <xdr:cNvSpPr/>
      </xdr:nvSpPr>
      <xdr:spPr>
        <a:xfrm>
          <a:off x="21272500" y="64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151337</xdr:rowOff>
    </xdr:from>
    <xdr:ext cx="469744" cy="259045"/>
    <xdr:sp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49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88328</xdr:rowOff>
    </xdr:from>
    <xdr:to>
      <xdr:col>107</xdr:col>
      <xdr:colOff>101600</xdr:colOff>
      <xdr:row>38</xdr:row>
      <xdr:rowOff>18478</xdr:rowOff>
    </xdr:to>
    <xdr:sp textlink="">
      <xdr:nvSpPr>
        <xdr:cNvPr id="774" name="楕円 773">
          <a:extLst>
            <a:ext uri="{FF2B5EF4-FFF2-40B4-BE49-F238E27FC236}">
              <a16:creationId xmlns:a16="http://schemas.microsoft.com/office/drawing/2014/main" id="{00000000-0008-0000-0600-000006030000}"/>
            </a:ext>
          </a:extLst>
        </xdr:cNvPr>
        <xdr:cNvSpPr/>
      </xdr:nvSpPr>
      <xdr:spPr>
        <a:xfrm>
          <a:off x="203835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9606</xdr:rowOff>
    </xdr:from>
    <xdr:ext cx="469744" cy="259045"/>
    <xdr:sp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82042</xdr:rowOff>
    </xdr:from>
    <xdr:to>
      <xdr:col>102</xdr:col>
      <xdr:colOff>165100</xdr:colOff>
      <xdr:row>38</xdr:row>
      <xdr:rowOff>12192</xdr:rowOff>
    </xdr:to>
    <xdr:sp textlink="">
      <xdr:nvSpPr>
        <xdr:cNvPr id="776" name="楕円 775">
          <a:extLst>
            <a:ext uri="{FF2B5EF4-FFF2-40B4-BE49-F238E27FC236}">
              <a16:creationId xmlns:a16="http://schemas.microsoft.com/office/drawing/2014/main" id="{00000000-0008-0000-0600-000008030000}"/>
            </a:ext>
          </a:extLst>
        </xdr:cNvPr>
        <xdr:cNvSpPr/>
      </xdr:nvSpPr>
      <xdr:spPr>
        <a:xfrm>
          <a:off x="19494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3319</xdr:rowOff>
    </xdr:from>
    <xdr:ext cx="469744" cy="259045"/>
    <xdr:sp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5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108903</xdr:rowOff>
    </xdr:from>
    <xdr:to>
      <xdr:col>98</xdr:col>
      <xdr:colOff>38100</xdr:colOff>
      <xdr:row>38</xdr:row>
      <xdr:rowOff>39053</xdr:rowOff>
    </xdr:to>
    <xdr:sp textlink="">
      <xdr:nvSpPr>
        <xdr:cNvPr id="778" name="楕円 777">
          <a:extLst>
            <a:ext uri="{FF2B5EF4-FFF2-40B4-BE49-F238E27FC236}">
              <a16:creationId xmlns:a16="http://schemas.microsoft.com/office/drawing/2014/main" id="{00000000-0008-0000-0600-00000A030000}"/>
            </a:ext>
          </a:extLst>
        </xdr:cNvPr>
        <xdr:cNvSpPr/>
      </xdr:nvSpPr>
      <xdr:spPr>
        <a:xfrm>
          <a:off x="18605500" y="64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30180</xdr:rowOff>
    </xdr:from>
    <xdr:ext cx="469744" cy="259045"/>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5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textlink="">
      <xdr:nvSpPr>
        <xdr:cNvPr id="829" name="楕円 828">
          <a:extLst>
            <a:ext uri="{FF2B5EF4-FFF2-40B4-BE49-F238E27FC236}">
              <a16:creationId xmlns:a16="http://schemas.microsoft.com/office/drawing/2014/main" id="{00000000-0008-0000-0600-00003D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textlink="">
      <xdr:nvSpPr>
        <xdr:cNvPr id="831" name="楕円 830">
          <a:extLst>
            <a:ext uri="{FF2B5EF4-FFF2-40B4-BE49-F238E27FC236}">
              <a16:creationId xmlns:a16="http://schemas.microsoft.com/office/drawing/2014/main" id="{00000000-0008-0000-0600-00003F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textlink="">
      <xdr:nvSpPr>
        <xdr:cNvPr id="833" name="楕円 832">
          <a:extLst>
            <a:ext uri="{FF2B5EF4-FFF2-40B4-BE49-F238E27FC236}">
              <a16:creationId xmlns:a16="http://schemas.microsoft.com/office/drawing/2014/main" id="{00000000-0008-0000-0600-000041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textlink="">
      <xdr:nvSpPr>
        <xdr:cNvPr id="835" name="楕円 834">
          <a:extLst>
            <a:ext uri="{FF2B5EF4-FFF2-40B4-BE49-F238E27FC236}">
              <a16:creationId xmlns:a16="http://schemas.microsoft.com/office/drawing/2014/main" id="{00000000-0008-0000-0600-000043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textlink="">
      <xdr:nvSpPr>
        <xdr:cNvPr id="837" name="楕円 836">
          <a:extLst>
            <a:ext uri="{FF2B5EF4-FFF2-40B4-BE49-F238E27FC236}">
              <a16:creationId xmlns:a16="http://schemas.microsoft.com/office/drawing/2014/main" id="{00000000-0008-0000-0600-000045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60627</xdr:rowOff>
    </xdr:from>
    <xdr:to>
      <xdr:col>116</xdr:col>
      <xdr:colOff>63500</xdr:colOff>
      <xdr:row>71</xdr:row>
      <xdr:rowOff>83853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233577"/>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68857</xdr:rowOff>
    </xdr:from>
    <xdr:to>
      <xdr:col>111</xdr:col>
      <xdr:colOff>177800</xdr:colOff>
      <xdr:row>71</xdr:row>
      <xdr:rowOff>83853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2241807"/>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68857</xdr:rowOff>
    </xdr:from>
    <xdr:to>
      <xdr:col>107</xdr:col>
      <xdr:colOff>50800</xdr:colOff>
      <xdr:row>71</xdr:row>
      <xdr:rowOff>96403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241807"/>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96403</xdr:rowOff>
    </xdr:from>
    <xdr:to>
      <xdr:col>102</xdr:col>
      <xdr:colOff>114300</xdr:colOff>
      <xdr:row>71</xdr:row>
      <xdr:rowOff>153919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269353"/>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151658</xdr:rowOff>
    </xdr:from>
    <xdr:ext cx="534377" cy="259045"/>
    <xdr:sp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9827</xdr:rowOff>
    </xdr:from>
    <xdr:to>
      <xdr:col>116</xdr:col>
      <xdr:colOff>114300</xdr:colOff>
      <xdr:row>71</xdr:row>
      <xdr:rowOff>111427</xdr:rowOff>
    </xdr:to>
    <xdr:sp textlink="">
      <xdr:nvSpPr>
        <xdr:cNvPr id="885" name="楕円 884">
          <a:extLst>
            <a:ext uri="{FF2B5EF4-FFF2-40B4-BE49-F238E27FC236}">
              <a16:creationId xmlns:a16="http://schemas.microsoft.com/office/drawing/2014/main" id="{00000000-0008-0000-0600-000075030000}"/>
            </a:ext>
          </a:extLst>
        </xdr:cNvPr>
        <xdr:cNvSpPr/>
      </xdr:nvSpPr>
      <xdr:spPr>
        <a:xfrm>
          <a:off x="22110700" y="121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134304</xdr:rowOff>
    </xdr:from>
    <xdr:ext cx="534377" cy="259045"/>
    <xdr:sp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13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33053</xdr:rowOff>
    </xdr:from>
    <xdr:to>
      <xdr:col>112</xdr:col>
      <xdr:colOff>38100</xdr:colOff>
      <xdr:row>71</xdr:row>
      <xdr:rowOff>134653</xdr:rowOff>
    </xdr:to>
    <xdr:sp textlink="">
      <xdr:nvSpPr>
        <xdr:cNvPr id="887" name="楕円 886">
          <a:extLst>
            <a:ext uri="{FF2B5EF4-FFF2-40B4-BE49-F238E27FC236}">
              <a16:creationId xmlns:a16="http://schemas.microsoft.com/office/drawing/2014/main" id="{00000000-0008-0000-0600-000077030000}"/>
            </a:ext>
          </a:extLst>
        </xdr:cNvPr>
        <xdr:cNvSpPr/>
      </xdr:nvSpPr>
      <xdr:spPr>
        <a:xfrm>
          <a:off x="21272500" y="122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151180</xdr:rowOff>
    </xdr:from>
    <xdr:ext cx="534377" cy="259045"/>
    <xdr:sp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198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18057</xdr:rowOff>
    </xdr:from>
    <xdr:to>
      <xdr:col>107</xdr:col>
      <xdr:colOff>101600</xdr:colOff>
      <xdr:row>71</xdr:row>
      <xdr:rowOff>119657</xdr:rowOff>
    </xdr:to>
    <xdr:sp textlink="">
      <xdr:nvSpPr>
        <xdr:cNvPr id="889" name="楕円 888">
          <a:extLst>
            <a:ext uri="{FF2B5EF4-FFF2-40B4-BE49-F238E27FC236}">
              <a16:creationId xmlns:a16="http://schemas.microsoft.com/office/drawing/2014/main" id="{00000000-0008-0000-0600-000079030000}"/>
            </a:ext>
          </a:extLst>
        </xdr:cNvPr>
        <xdr:cNvSpPr/>
      </xdr:nvSpPr>
      <xdr:spPr>
        <a:xfrm>
          <a:off x="20383500" y="121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136184</xdr:rowOff>
    </xdr:from>
    <xdr:ext cx="534377" cy="259045"/>
    <xdr:sp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196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45603</xdr:rowOff>
    </xdr:from>
    <xdr:to>
      <xdr:col>102</xdr:col>
      <xdr:colOff>165100</xdr:colOff>
      <xdr:row>71</xdr:row>
      <xdr:rowOff>147203</xdr:rowOff>
    </xdr:to>
    <xdr:sp textlink="">
      <xdr:nvSpPr>
        <xdr:cNvPr id="891" name="楕円 890">
          <a:extLst>
            <a:ext uri="{FF2B5EF4-FFF2-40B4-BE49-F238E27FC236}">
              <a16:creationId xmlns:a16="http://schemas.microsoft.com/office/drawing/2014/main" id="{00000000-0008-0000-0600-00007B030000}"/>
            </a:ext>
          </a:extLst>
        </xdr:cNvPr>
        <xdr:cNvSpPr/>
      </xdr:nvSpPr>
      <xdr:spPr>
        <a:xfrm>
          <a:off x="19494500" y="122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163730</xdr:rowOff>
    </xdr:from>
    <xdr:ext cx="534377" cy="259045"/>
    <xdr:sp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19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103119</xdr:rowOff>
    </xdr:from>
    <xdr:to>
      <xdr:col>98</xdr:col>
      <xdr:colOff>38100</xdr:colOff>
      <xdr:row>72</xdr:row>
      <xdr:rowOff>33269</xdr:rowOff>
    </xdr:to>
    <xdr:sp textlink="">
      <xdr:nvSpPr>
        <xdr:cNvPr id="893" name="楕円 892">
          <a:extLst>
            <a:ext uri="{FF2B5EF4-FFF2-40B4-BE49-F238E27FC236}">
              <a16:creationId xmlns:a16="http://schemas.microsoft.com/office/drawing/2014/main" id="{00000000-0008-0000-0600-00007D030000}"/>
            </a:ext>
          </a:extLst>
        </xdr:cNvPr>
        <xdr:cNvSpPr/>
      </xdr:nvSpPr>
      <xdr:spPr>
        <a:xfrm>
          <a:off x="18605500" y="122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49796</xdr:rowOff>
    </xdr:from>
    <xdr:ext cx="534377" cy="259045"/>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0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８８２</a:t>
          </a:r>
          <a:r>
            <a:rPr kumimoji="1" lang="ja-JP" altLang="ja-JP" sz="1100" b="0" i="0" baseline="0">
              <a:solidFill>
                <a:schemeClr val="dk1"/>
              </a:solidFill>
              <a:effectLst/>
              <a:latin typeface="+mn-lt"/>
              <a:ea typeface="+mn-ea"/>
              <a:cs typeface="+mn-cs"/>
            </a:rPr>
            <a:t>千円で</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主な構成項目では扶助費で１</a:t>
          </a:r>
          <a:r>
            <a:rPr kumimoji="1" lang="ja-JP" altLang="en-US" sz="1100" b="0" i="0" baseline="0">
              <a:solidFill>
                <a:schemeClr val="dk1"/>
              </a:solidFill>
              <a:effectLst/>
              <a:latin typeface="+mn-lt"/>
              <a:ea typeface="+mn-ea"/>
              <a:cs typeface="+mn-cs"/>
            </a:rPr>
            <a:t>４９</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普通建設事業費で</a:t>
          </a:r>
          <a:r>
            <a:rPr kumimoji="1" lang="ja-JP" altLang="en-US" sz="1100" b="0" i="0" baseline="0">
              <a:solidFill>
                <a:schemeClr val="dk1"/>
              </a:solidFill>
              <a:effectLst/>
              <a:latin typeface="+mn-lt"/>
              <a:ea typeface="+mn-ea"/>
              <a:cs typeface="+mn-cs"/>
            </a:rPr>
            <a:t>１４２</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人件費で１３４千円などとなっており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義務的経費で３</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２千円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投資的経費で</a:t>
          </a:r>
          <a:r>
            <a:rPr kumimoji="1" lang="ja-JP" altLang="en-US" sz="1100" b="0" i="0" baseline="0">
              <a:solidFill>
                <a:schemeClr val="dk1"/>
              </a:solidFill>
              <a:effectLst/>
              <a:latin typeface="+mn-lt"/>
              <a:ea typeface="+mn-ea"/>
              <a:cs typeface="+mn-cs"/>
            </a:rPr>
            <a:t>２２９</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その他の経費で</a:t>
          </a:r>
          <a:r>
            <a:rPr kumimoji="1" lang="ja-JP" altLang="en-US" sz="1100" b="0" i="0" baseline="0">
              <a:solidFill>
                <a:schemeClr val="dk1"/>
              </a:solidFill>
              <a:effectLst/>
              <a:latin typeface="+mn-lt"/>
              <a:ea typeface="+mn-ea"/>
              <a:cs typeface="+mn-cs"/>
            </a:rPr>
            <a:t>３０１</a:t>
          </a:r>
          <a:r>
            <a:rPr kumimoji="1" lang="ja-JP" altLang="ja-JP" sz="1100" b="0" i="0" baseline="0">
              <a:solidFill>
                <a:schemeClr val="dk1"/>
              </a:solidFill>
              <a:effectLst/>
              <a:latin typeface="+mn-lt"/>
              <a:ea typeface="+mn-ea"/>
              <a:cs typeface="+mn-cs"/>
            </a:rPr>
            <a:t>千円となっており義務的経費で</a:t>
          </a:r>
          <a:r>
            <a:rPr kumimoji="1" lang="ja-JP" altLang="en-US" sz="1100" b="0" i="0" baseline="0">
              <a:solidFill>
                <a:schemeClr val="dk1"/>
              </a:solidFill>
              <a:effectLst/>
              <a:latin typeface="+mn-lt"/>
              <a:ea typeface="+mn-ea"/>
              <a:cs typeface="+mn-cs"/>
            </a:rPr>
            <a:t>３９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％を占めている。また</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各性質別の類似団体との比較では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人件費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扶助費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普通建設事業費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災害復旧事業費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補助費等で高い水準にあり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一方で維持補修費で低い水準にある。近年の状況では</a:t>
          </a:r>
          <a:r>
            <a:rPr kumimoji="1" lang="ja-JP" altLang="en-US" sz="1100" b="0" i="0" baseline="0">
              <a:solidFill>
                <a:schemeClr val="dk1"/>
              </a:solidFill>
              <a:effectLst/>
              <a:latin typeface="+mn-lt"/>
              <a:ea typeface="+mn-ea"/>
              <a:cs typeface="+mn-cs"/>
            </a:rPr>
            <a:t>、普通建設事業、扶助費</a:t>
          </a:r>
          <a:r>
            <a:rPr kumimoji="1" lang="ja-JP" altLang="ja-JP" sz="1100" b="0" i="0" baseline="0">
              <a:solidFill>
                <a:schemeClr val="dk1"/>
              </a:solidFill>
              <a:effectLst/>
              <a:latin typeface="+mn-lt"/>
              <a:ea typeface="+mn-ea"/>
              <a:cs typeface="+mn-cs"/>
            </a:rPr>
            <a:t>が増加傾向にある一方で人件費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維持補修費で横ばい</a:t>
          </a:r>
          <a:r>
            <a:rPr kumimoji="1" lang="ja-JP" altLang="en-US" sz="1100" b="0" i="0" baseline="0">
              <a:solidFill>
                <a:schemeClr val="dk1"/>
              </a:solidFill>
              <a:effectLst/>
              <a:latin typeface="+mn-lt"/>
              <a:ea typeface="+mn-ea"/>
              <a:cs typeface="+mn-cs"/>
            </a:rPr>
            <a:t>、公債費、災害復旧事業費</a:t>
          </a:r>
          <a:r>
            <a:rPr kumimoji="1" lang="ja-JP" altLang="ja-JP" sz="1100" b="0" i="0" baseline="0">
              <a:solidFill>
                <a:schemeClr val="dk1"/>
              </a:solidFill>
              <a:effectLst/>
              <a:latin typeface="+mn-lt"/>
              <a:ea typeface="+mn-ea"/>
              <a:cs typeface="+mn-cs"/>
            </a:rPr>
            <a:t>で減少傾向にある。これは</a:t>
          </a:r>
          <a:r>
            <a:rPr kumimoji="1"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消防業務と衛生処理業務を町単独で運営していること等により人件費が高い水準にあることや少子高齢化が進行する中で制度に基づく社会保障経費等の増大に加え</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町の政策による特例加算等により扶助費が高い水準にあることなどが要因としてあげられる。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19,157
18,674
303.90
18,279,225
16,906,023
1,230,105
7,945,067
12,463,135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91694</xdr:rowOff>
    </xdr:from>
    <xdr:to>
      <xdr:col>24</xdr:col>
      <xdr:colOff>63500</xdr:colOff>
      <xdr:row>31</xdr:row>
      <xdr:rowOff>12065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35194"/>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12065</xdr:rowOff>
    </xdr:from>
    <xdr:to>
      <xdr:col>19</xdr:col>
      <xdr:colOff>177800</xdr:colOff>
      <xdr:row>31</xdr:row>
      <xdr:rowOff>70739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27015"/>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45593</xdr:rowOff>
    </xdr:from>
    <xdr:to>
      <xdr:col>15</xdr:col>
      <xdr:colOff>50800</xdr:colOff>
      <xdr:row>31</xdr:row>
      <xdr:rowOff>70739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6054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45593</xdr:rowOff>
    </xdr:from>
    <xdr:to>
      <xdr:col>10</xdr:col>
      <xdr:colOff>114300</xdr:colOff>
      <xdr:row>31</xdr:row>
      <xdr:rowOff>89408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60543"/>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40894</xdr:rowOff>
    </xdr:from>
    <xdr:to>
      <xdr:col>24</xdr:col>
      <xdr:colOff>114300</xdr:colOff>
      <xdr:row>30</xdr:row>
      <xdr:rowOff>142494</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51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63771</xdr:rowOff>
    </xdr:from>
    <xdr:ext cx="469744"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03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132715</xdr:rowOff>
    </xdr:from>
    <xdr:to>
      <xdr:col>20</xdr:col>
      <xdr:colOff>38100</xdr:colOff>
      <xdr:row>31</xdr:row>
      <xdr:rowOff>62865</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52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79392</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19939</xdr:rowOff>
    </xdr:from>
    <xdr:to>
      <xdr:col>15</xdr:col>
      <xdr:colOff>101600</xdr:colOff>
      <xdr:row>31</xdr:row>
      <xdr:rowOff>121539</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5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138066</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166243</xdr:rowOff>
    </xdr:from>
    <xdr:to>
      <xdr:col>10</xdr:col>
      <xdr:colOff>165100</xdr:colOff>
      <xdr:row>31</xdr:row>
      <xdr:rowOff>96393</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5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112920</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8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38608</xdr:rowOff>
    </xdr:from>
    <xdr:to>
      <xdr:col>6</xdr:col>
      <xdr:colOff>38100</xdr:colOff>
      <xdr:row>31</xdr:row>
      <xdr:rowOff>140208</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53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156735</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2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106450</xdr:rowOff>
    </xdr:from>
    <xdr:to>
      <xdr:col>24</xdr:col>
      <xdr:colOff>63500</xdr:colOff>
      <xdr:row>58</xdr:row>
      <xdr:rowOff>125517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0550"/>
          <a:ext cx="838200" cy="1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34400</xdr:rowOff>
    </xdr:from>
    <xdr:ext cx="599010" cy="259045"/>
    <xdr:sp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8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54788</xdr:rowOff>
    </xdr:from>
    <xdr:to>
      <xdr:col>19</xdr:col>
      <xdr:colOff>177800</xdr:colOff>
      <xdr:row>58</xdr:row>
      <xdr:rowOff>125517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8888"/>
          <a:ext cx="889000" cy="7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168215</xdr:rowOff>
    </xdr:from>
    <xdr:ext cx="534377" cy="259045"/>
    <xdr:sp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107700</xdr:rowOff>
    </xdr:from>
    <xdr:to>
      <xdr:col>15</xdr:col>
      <xdr:colOff>50800</xdr:colOff>
      <xdr:row>58</xdr:row>
      <xdr:rowOff>54788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80350"/>
          <a:ext cx="889000" cy="1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107700</xdr:rowOff>
    </xdr:from>
    <xdr:to>
      <xdr:col>10</xdr:col>
      <xdr:colOff>114300</xdr:colOff>
      <xdr:row>58</xdr:row>
      <xdr:rowOff>115685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0350"/>
          <a:ext cx="889000" cy="17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39469</xdr:rowOff>
    </xdr:from>
    <xdr:ext cx="59901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34224</xdr:rowOff>
    </xdr:from>
    <xdr:ext cx="534377"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55650</xdr:rowOff>
    </xdr:from>
    <xdr:to>
      <xdr:col>24</xdr:col>
      <xdr:colOff>114300</xdr:colOff>
      <xdr:row>58</xdr:row>
      <xdr:rowOff>157250</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4584700" y="99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15027</xdr:rowOff>
    </xdr:from>
    <xdr:ext cx="599010" cy="259045"/>
    <xdr:sp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74717</xdr:rowOff>
    </xdr:from>
    <xdr:to>
      <xdr:col>20</xdr:col>
      <xdr:colOff>38100</xdr:colOff>
      <xdr:row>59</xdr:row>
      <xdr:rowOff>4867</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3746500" y="100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21394</xdr:rowOff>
    </xdr:from>
    <xdr:ext cx="534377"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9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3988</xdr:rowOff>
    </xdr:from>
    <xdr:to>
      <xdr:col>15</xdr:col>
      <xdr:colOff>101600</xdr:colOff>
      <xdr:row>58</xdr:row>
      <xdr:rowOff>105588</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2857500" y="99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122115</xdr:rowOff>
    </xdr:from>
    <xdr:ext cx="599010"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2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56900</xdr:rowOff>
    </xdr:from>
    <xdr:to>
      <xdr:col>10</xdr:col>
      <xdr:colOff>165100</xdr:colOff>
      <xdr:row>57</xdr:row>
      <xdr:rowOff>158500</xdr:rowOff>
    </xdr:to>
    <xdr:sp textlink="">
      <xdr:nvSpPr>
        <xdr:cNvPr id="145" name="楕円 144">
          <a:extLst>
            <a:ext uri="{FF2B5EF4-FFF2-40B4-BE49-F238E27FC236}">
              <a16:creationId xmlns:a16="http://schemas.microsoft.com/office/drawing/2014/main" id="{00000000-0008-0000-0700-000091000000}"/>
            </a:ext>
          </a:extLst>
        </xdr:cNvPr>
        <xdr:cNvSpPr/>
      </xdr:nvSpPr>
      <xdr:spPr>
        <a:xfrm>
          <a:off x="1968500" y="982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3577</xdr:rowOff>
    </xdr:from>
    <xdr:ext cx="599010" cy="259045"/>
    <xdr:sp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0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64885</xdr:rowOff>
    </xdr:from>
    <xdr:to>
      <xdr:col>6</xdr:col>
      <xdr:colOff>38100</xdr:colOff>
      <xdr:row>58</xdr:row>
      <xdr:rowOff>166485</xdr:rowOff>
    </xdr:to>
    <xdr:sp textlink="">
      <xdr:nvSpPr>
        <xdr:cNvPr id="147" name="楕円 146">
          <a:extLst>
            <a:ext uri="{FF2B5EF4-FFF2-40B4-BE49-F238E27FC236}">
              <a16:creationId xmlns:a16="http://schemas.microsoft.com/office/drawing/2014/main" id="{00000000-0008-0000-0700-000093000000}"/>
            </a:ext>
          </a:extLst>
        </xdr:cNvPr>
        <xdr:cNvSpPr/>
      </xdr:nvSpPr>
      <xdr:spPr>
        <a:xfrm>
          <a:off x="1079500" y="100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11562</xdr:rowOff>
    </xdr:from>
    <xdr:ext cx="534377" cy="259045"/>
    <xdr:sp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3721</xdr:rowOff>
    </xdr:from>
    <xdr:to>
      <xdr:col>24</xdr:col>
      <xdr:colOff>63500</xdr:colOff>
      <xdr:row>71</xdr:row>
      <xdr:rowOff>131255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005221"/>
          <a:ext cx="838200" cy="2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91859</xdr:rowOff>
    </xdr:from>
    <xdr:to>
      <xdr:col>19</xdr:col>
      <xdr:colOff>177800</xdr:colOff>
      <xdr:row>71</xdr:row>
      <xdr:rowOff>131255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093359"/>
          <a:ext cx="889000" cy="2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91859</xdr:rowOff>
    </xdr:from>
    <xdr:to>
      <xdr:col>15</xdr:col>
      <xdr:colOff>50800</xdr:colOff>
      <xdr:row>72</xdr:row>
      <xdr:rowOff>160693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093359"/>
          <a:ext cx="889000" cy="4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160693</xdr:rowOff>
    </xdr:from>
    <xdr:to>
      <xdr:col>10</xdr:col>
      <xdr:colOff>114300</xdr:colOff>
      <xdr:row>73</xdr:row>
      <xdr:rowOff>114732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05093"/>
          <a:ext cx="889000" cy="1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124371</xdr:rowOff>
    </xdr:from>
    <xdr:to>
      <xdr:col>24</xdr:col>
      <xdr:colOff>114300</xdr:colOff>
      <xdr:row>70</xdr:row>
      <xdr:rowOff>54521</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4584700" y="119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77398</xdr:rowOff>
    </xdr:from>
    <xdr:ext cx="599010" cy="259045"/>
    <xdr:sp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190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80455</xdr:rowOff>
    </xdr:from>
    <xdr:to>
      <xdr:col>20</xdr:col>
      <xdr:colOff>38100</xdr:colOff>
      <xdr:row>72</xdr:row>
      <xdr:rowOff>10605</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3746500" y="122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27132</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2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41059</xdr:rowOff>
    </xdr:from>
    <xdr:to>
      <xdr:col>15</xdr:col>
      <xdr:colOff>101600</xdr:colOff>
      <xdr:row>70</xdr:row>
      <xdr:rowOff>142659</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2857500" y="120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159186</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181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109893</xdr:rowOff>
    </xdr:from>
    <xdr:to>
      <xdr:col>10</xdr:col>
      <xdr:colOff>165100</xdr:colOff>
      <xdr:row>73</xdr:row>
      <xdr:rowOff>40043</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968500" y="124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56570</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22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63932</xdr:rowOff>
    </xdr:from>
    <xdr:to>
      <xdr:col>6</xdr:col>
      <xdr:colOff>38100</xdr:colOff>
      <xdr:row>73</xdr:row>
      <xdr:rowOff>165532</xdr:rowOff>
    </xdr:to>
    <xdr:sp textlink="">
      <xdr:nvSpPr>
        <xdr:cNvPr id="205" name="楕円 204">
          <a:extLst>
            <a:ext uri="{FF2B5EF4-FFF2-40B4-BE49-F238E27FC236}">
              <a16:creationId xmlns:a16="http://schemas.microsoft.com/office/drawing/2014/main" id="{00000000-0008-0000-0700-0000CD000000}"/>
            </a:ext>
          </a:extLst>
        </xdr:cNvPr>
        <xdr:cNvSpPr/>
      </xdr:nvSpPr>
      <xdr:spPr>
        <a:xfrm>
          <a:off x="1079500" y="125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10609</xdr:rowOff>
    </xdr:from>
    <xdr:ext cx="599010" cy="259045"/>
    <xdr:sp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35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40678</xdr:rowOff>
    </xdr:from>
    <xdr:to>
      <xdr:col>24</xdr:col>
      <xdr:colOff>63500</xdr:colOff>
      <xdr:row>93</xdr:row>
      <xdr:rowOff>73749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985528"/>
          <a:ext cx="8382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40678</xdr:rowOff>
    </xdr:from>
    <xdr:to>
      <xdr:col>19</xdr:col>
      <xdr:colOff>177800</xdr:colOff>
      <xdr:row>93</xdr:row>
      <xdr:rowOff>132499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985528"/>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156481</xdr:rowOff>
    </xdr:from>
    <xdr:ext cx="534377" cy="259045"/>
    <xdr:sp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132499</xdr:rowOff>
    </xdr:from>
    <xdr:to>
      <xdr:col>15</xdr:col>
      <xdr:colOff>50800</xdr:colOff>
      <xdr:row>95</xdr:row>
      <xdr:rowOff>26315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077349"/>
          <a:ext cx="889000" cy="23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145279</xdr:rowOff>
    </xdr:from>
    <xdr:ext cx="534377" cy="259045"/>
    <xdr:sp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26315</xdr:rowOff>
    </xdr:from>
    <xdr:to>
      <xdr:col>10</xdr:col>
      <xdr:colOff>114300</xdr:colOff>
      <xdr:row>95</xdr:row>
      <xdr:rowOff>43041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14065"/>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112285</xdr:rowOff>
    </xdr:from>
    <xdr:ext cx="534377"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118724</xdr:rowOff>
    </xdr:from>
    <xdr:ext cx="534377"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22949</xdr:rowOff>
    </xdr:from>
    <xdr:to>
      <xdr:col>24</xdr:col>
      <xdr:colOff>114300</xdr:colOff>
      <xdr:row>93</xdr:row>
      <xdr:rowOff>124549</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4584700" y="159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45826</xdr:rowOff>
    </xdr:from>
    <xdr:ext cx="534377" cy="259045"/>
    <xdr:sp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161328</xdr:rowOff>
    </xdr:from>
    <xdr:to>
      <xdr:col>20</xdr:col>
      <xdr:colOff>38100</xdr:colOff>
      <xdr:row>93</xdr:row>
      <xdr:rowOff>91478</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3746500" y="1593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108005</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70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81699</xdr:rowOff>
    </xdr:from>
    <xdr:to>
      <xdr:col>15</xdr:col>
      <xdr:colOff>101600</xdr:colOff>
      <xdr:row>94</xdr:row>
      <xdr:rowOff>11849</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2857500" y="1602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28376</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8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146965</xdr:rowOff>
    </xdr:from>
    <xdr:to>
      <xdr:col>10</xdr:col>
      <xdr:colOff>165100</xdr:colOff>
      <xdr:row>95</xdr:row>
      <xdr:rowOff>77115</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1968500" y="162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93642</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163691</xdr:rowOff>
    </xdr:from>
    <xdr:to>
      <xdr:col>6</xdr:col>
      <xdr:colOff>38100</xdr:colOff>
      <xdr:row>95</xdr:row>
      <xdr:rowOff>93841</xdr:rowOff>
    </xdr:to>
    <xdr:sp textlink="">
      <xdr:nvSpPr>
        <xdr:cNvPr id="263" name="楕円 262">
          <a:extLst>
            <a:ext uri="{FF2B5EF4-FFF2-40B4-BE49-F238E27FC236}">
              <a16:creationId xmlns:a16="http://schemas.microsoft.com/office/drawing/2014/main" id="{00000000-0008-0000-0700-000007010000}"/>
            </a:ext>
          </a:extLst>
        </xdr:cNvPr>
        <xdr:cNvSpPr/>
      </xdr:nvSpPr>
      <xdr:spPr>
        <a:xfrm>
          <a:off x="1079500" y="162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110368</xdr:rowOff>
    </xdr:from>
    <xdr:ext cx="534377" cy="259045"/>
    <xdr:sp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169685</xdr:rowOff>
    </xdr:from>
    <xdr:to>
      <xdr:col>55</xdr:col>
      <xdr:colOff>0</xdr:colOff>
      <xdr:row>53</xdr:row>
      <xdr:rowOff>32182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8742185"/>
          <a:ext cx="838200" cy="37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135737</xdr:rowOff>
    </xdr:from>
    <xdr:to>
      <xdr:col>50</xdr:col>
      <xdr:colOff>114300</xdr:colOff>
      <xdr:row>53</xdr:row>
      <xdr:rowOff>32182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051137"/>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135737</xdr:rowOff>
    </xdr:from>
    <xdr:to>
      <xdr:col>45</xdr:col>
      <xdr:colOff>177800</xdr:colOff>
      <xdr:row>53</xdr:row>
      <xdr:rowOff>79159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051137"/>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79159</xdr:rowOff>
    </xdr:from>
    <xdr:to>
      <xdr:col>41</xdr:col>
      <xdr:colOff>50800</xdr:colOff>
      <xdr:row>53</xdr:row>
      <xdr:rowOff>162465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166009"/>
          <a:ext cx="889000" cy="8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118885</xdr:rowOff>
    </xdr:from>
    <xdr:to>
      <xdr:col>55</xdr:col>
      <xdr:colOff>50800</xdr:colOff>
      <xdr:row>51</xdr:row>
      <xdr:rowOff>49035</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10426700" y="869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71912</xdr:rowOff>
    </xdr:from>
    <xdr:ext cx="534377" cy="259045"/>
    <xdr:sp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64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152832</xdr:rowOff>
    </xdr:from>
    <xdr:to>
      <xdr:col>50</xdr:col>
      <xdr:colOff>165100</xdr:colOff>
      <xdr:row>53</xdr:row>
      <xdr:rowOff>82982</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9588500" y="906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99509</xdr:rowOff>
    </xdr:from>
    <xdr:ext cx="534377"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884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84937</xdr:rowOff>
    </xdr:from>
    <xdr:to>
      <xdr:col>46</xdr:col>
      <xdr:colOff>38100</xdr:colOff>
      <xdr:row>53</xdr:row>
      <xdr:rowOff>15087</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8699500" y="90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31614</xdr:rowOff>
    </xdr:from>
    <xdr:ext cx="534377" cy="259045"/>
    <xdr:sp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77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28359</xdr:rowOff>
    </xdr:from>
    <xdr:to>
      <xdr:col>41</xdr:col>
      <xdr:colOff>101600</xdr:colOff>
      <xdr:row>53</xdr:row>
      <xdr:rowOff>129959</xdr:rowOff>
    </xdr:to>
    <xdr:sp textlink="">
      <xdr:nvSpPr>
        <xdr:cNvPr id="375" name="楕円 374">
          <a:extLst>
            <a:ext uri="{FF2B5EF4-FFF2-40B4-BE49-F238E27FC236}">
              <a16:creationId xmlns:a16="http://schemas.microsoft.com/office/drawing/2014/main" id="{00000000-0008-0000-0700-000077010000}"/>
            </a:ext>
          </a:extLst>
        </xdr:cNvPr>
        <xdr:cNvSpPr/>
      </xdr:nvSpPr>
      <xdr:spPr>
        <a:xfrm>
          <a:off x="7810500" y="91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146486</xdr:rowOff>
    </xdr:from>
    <xdr:ext cx="534377"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8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111665</xdr:rowOff>
    </xdr:from>
    <xdr:to>
      <xdr:col>36</xdr:col>
      <xdr:colOff>165100</xdr:colOff>
      <xdr:row>54</xdr:row>
      <xdr:rowOff>41815</xdr:rowOff>
    </xdr:to>
    <xdr:sp textlink="">
      <xdr:nvSpPr>
        <xdr:cNvPr id="377" name="楕円 376">
          <a:extLst>
            <a:ext uri="{FF2B5EF4-FFF2-40B4-BE49-F238E27FC236}">
              <a16:creationId xmlns:a16="http://schemas.microsoft.com/office/drawing/2014/main" id="{00000000-0008-0000-0700-000079010000}"/>
            </a:ext>
          </a:extLst>
        </xdr:cNvPr>
        <xdr:cNvSpPr/>
      </xdr:nvSpPr>
      <xdr:spPr>
        <a:xfrm>
          <a:off x="6921500" y="91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58342</xdr:rowOff>
    </xdr:from>
    <xdr:ext cx="534377" cy="259045"/>
    <xdr:sp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9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58616</xdr:rowOff>
    </xdr:from>
    <xdr:to>
      <xdr:col>55</xdr:col>
      <xdr:colOff>0</xdr:colOff>
      <xdr:row>73</xdr:row>
      <xdr:rowOff>104222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574466"/>
          <a:ext cx="8382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58616</xdr:rowOff>
    </xdr:from>
    <xdr:to>
      <xdr:col>50</xdr:col>
      <xdr:colOff>114300</xdr:colOff>
      <xdr:row>73</xdr:row>
      <xdr:rowOff>106027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574466"/>
          <a:ext cx="889000" cy="4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35641</xdr:rowOff>
    </xdr:from>
    <xdr:to>
      <xdr:col>45</xdr:col>
      <xdr:colOff>177800</xdr:colOff>
      <xdr:row>73</xdr:row>
      <xdr:rowOff>106027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551491"/>
          <a:ext cx="889000" cy="7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35641</xdr:rowOff>
    </xdr:from>
    <xdr:to>
      <xdr:col>41</xdr:col>
      <xdr:colOff>50800</xdr:colOff>
      <xdr:row>76</xdr:row>
      <xdr:rowOff>62387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551491"/>
          <a:ext cx="889000" cy="54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53422</xdr:rowOff>
    </xdr:from>
    <xdr:to>
      <xdr:col>55</xdr:col>
      <xdr:colOff>50800</xdr:colOff>
      <xdr:row>73</xdr:row>
      <xdr:rowOff>155022</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10426700" y="125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76299</xdr:rowOff>
    </xdr:from>
    <xdr:ext cx="534377" cy="259045"/>
    <xdr:sp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4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7816</xdr:rowOff>
    </xdr:from>
    <xdr:to>
      <xdr:col>50</xdr:col>
      <xdr:colOff>165100</xdr:colOff>
      <xdr:row>73</xdr:row>
      <xdr:rowOff>109416</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9588500" y="125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125943</xdr:rowOff>
    </xdr:from>
    <xdr:ext cx="534377"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2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55227</xdr:rowOff>
    </xdr:from>
    <xdr:to>
      <xdr:col>46</xdr:col>
      <xdr:colOff>38100</xdr:colOff>
      <xdr:row>73</xdr:row>
      <xdr:rowOff>156827</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8699500" y="125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1904</xdr:rowOff>
    </xdr:from>
    <xdr:ext cx="534377"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34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156291</xdr:rowOff>
    </xdr:from>
    <xdr:to>
      <xdr:col>41</xdr:col>
      <xdr:colOff>101600</xdr:colOff>
      <xdr:row>73</xdr:row>
      <xdr:rowOff>86441</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7810500" y="125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102968</xdr:rowOff>
    </xdr:from>
    <xdr:ext cx="534377"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27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11587</xdr:rowOff>
    </xdr:from>
    <xdr:to>
      <xdr:col>36</xdr:col>
      <xdr:colOff>165100</xdr:colOff>
      <xdr:row>76</xdr:row>
      <xdr:rowOff>113187</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6921500" y="13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129715</xdr:rowOff>
    </xdr:from>
    <xdr:ext cx="534377" cy="259045"/>
    <xdr:sp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81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160883</xdr:rowOff>
    </xdr:from>
    <xdr:to>
      <xdr:col>55</xdr:col>
      <xdr:colOff>0</xdr:colOff>
      <xdr:row>95</xdr:row>
      <xdr:rowOff>164255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5934283"/>
          <a:ext cx="838200" cy="5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101905</xdr:rowOff>
    </xdr:from>
    <xdr:to>
      <xdr:col>50</xdr:col>
      <xdr:colOff>114300</xdr:colOff>
      <xdr:row>95</xdr:row>
      <xdr:rowOff>164255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218205"/>
          <a:ext cx="889000" cy="2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101905</xdr:rowOff>
    </xdr:from>
    <xdr:to>
      <xdr:col>45</xdr:col>
      <xdr:colOff>177800</xdr:colOff>
      <xdr:row>96</xdr:row>
      <xdr:rowOff>10198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218205"/>
          <a:ext cx="889000" cy="2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141872</xdr:rowOff>
    </xdr:from>
    <xdr:to>
      <xdr:col>41</xdr:col>
      <xdr:colOff>50800</xdr:colOff>
      <xdr:row>96</xdr:row>
      <xdr:rowOff>10198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2962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110083</xdr:rowOff>
    </xdr:from>
    <xdr:to>
      <xdr:col>55</xdr:col>
      <xdr:colOff>50800</xdr:colOff>
      <xdr:row>93</xdr:row>
      <xdr:rowOff>40233</xdr:rowOff>
    </xdr:to>
    <xdr:sp textlink="">
      <xdr:nvSpPr>
        <xdr:cNvPr id="482" name="楕円 481">
          <a:extLst>
            <a:ext uri="{FF2B5EF4-FFF2-40B4-BE49-F238E27FC236}">
              <a16:creationId xmlns:a16="http://schemas.microsoft.com/office/drawing/2014/main" id="{00000000-0008-0000-0700-0000E2010000}"/>
            </a:ext>
          </a:extLst>
        </xdr:cNvPr>
        <xdr:cNvSpPr/>
      </xdr:nvSpPr>
      <xdr:spPr>
        <a:xfrm>
          <a:off x="10426700" y="158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132960</xdr:rowOff>
    </xdr:from>
    <xdr:ext cx="534377" cy="259045"/>
    <xdr:sp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7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113455</xdr:rowOff>
    </xdr:from>
    <xdr:to>
      <xdr:col>50</xdr:col>
      <xdr:colOff>165100</xdr:colOff>
      <xdr:row>96</xdr:row>
      <xdr:rowOff>43605</xdr:rowOff>
    </xdr:to>
    <xdr:sp textlink="">
      <xdr:nvSpPr>
        <xdr:cNvPr id="484" name="楕円 483">
          <a:extLst>
            <a:ext uri="{FF2B5EF4-FFF2-40B4-BE49-F238E27FC236}">
              <a16:creationId xmlns:a16="http://schemas.microsoft.com/office/drawing/2014/main" id="{00000000-0008-0000-0700-0000E4010000}"/>
            </a:ext>
          </a:extLst>
        </xdr:cNvPr>
        <xdr:cNvSpPr/>
      </xdr:nvSpPr>
      <xdr:spPr>
        <a:xfrm>
          <a:off x="9588500" y="164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60132</xdr:rowOff>
    </xdr:from>
    <xdr:ext cx="534377"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7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51105</xdr:rowOff>
    </xdr:from>
    <xdr:to>
      <xdr:col>46</xdr:col>
      <xdr:colOff>38100</xdr:colOff>
      <xdr:row>94</xdr:row>
      <xdr:rowOff>152705</xdr:rowOff>
    </xdr:to>
    <xdr:sp textlink="">
      <xdr:nvSpPr>
        <xdr:cNvPr id="486" name="楕円 485">
          <a:extLst>
            <a:ext uri="{FF2B5EF4-FFF2-40B4-BE49-F238E27FC236}">
              <a16:creationId xmlns:a16="http://schemas.microsoft.com/office/drawing/2014/main" id="{00000000-0008-0000-0700-0000E6010000}"/>
            </a:ext>
          </a:extLst>
        </xdr:cNvPr>
        <xdr:cNvSpPr/>
      </xdr:nvSpPr>
      <xdr:spPr>
        <a:xfrm>
          <a:off x="8699500" y="161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169232</xdr:rowOff>
    </xdr:from>
    <xdr:ext cx="534377"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9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130848</xdr:rowOff>
    </xdr:from>
    <xdr:to>
      <xdr:col>41</xdr:col>
      <xdr:colOff>101600</xdr:colOff>
      <xdr:row>96</xdr:row>
      <xdr:rowOff>60998</xdr:rowOff>
    </xdr:to>
    <xdr:sp textlink="">
      <xdr:nvSpPr>
        <xdr:cNvPr id="488" name="楕円 487">
          <a:extLst>
            <a:ext uri="{FF2B5EF4-FFF2-40B4-BE49-F238E27FC236}">
              <a16:creationId xmlns:a16="http://schemas.microsoft.com/office/drawing/2014/main" id="{00000000-0008-0000-0700-0000E8010000}"/>
            </a:ext>
          </a:extLst>
        </xdr:cNvPr>
        <xdr:cNvSpPr/>
      </xdr:nvSpPr>
      <xdr:spPr>
        <a:xfrm>
          <a:off x="7810500" y="164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77525</xdr:rowOff>
    </xdr:from>
    <xdr:ext cx="534377" cy="259045"/>
    <xdr:sp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1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91072</xdr:rowOff>
    </xdr:from>
    <xdr:to>
      <xdr:col>36</xdr:col>
      <xdr:colOff>165100</xdr:colOff>
      <xdr:row>96</xdr:row>
      <xdr:rowOff>21222</xdr:rowOff>
    </xdr:to>
    <xdr:sp textlink="">
      <xdr:nvSpPr>
        <xdr:cNvPr id="490" name="楕円 489">
          <a:extLst>
            <a:ext uri="{FF2B5EF4-FFF2-40B4-BE49-F238E27FC236}">
              <a16:creationId xmlns:a16="http://schemas.microsoft.com/office/drawing/2014/main" id="{00000000-0008-0000-0700-0000EA010000}"/>
            </a:ext>
          </a:extLst>
        </xdr:cNvPr>
        <xdr:cNvSpPr/>
      </xdr:nvSpPr>
      <xdr:spPr>
        <a:xfrm>
          <a:off x="6921500" y="16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37749</xdr:rowOff>
    </xdr:from>
    <xdr:ext cx="534377" cy="259045"/>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15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107010</xdr:rowOff>
    </xdr:from>
    <xdr:to>
      <xdr:col>85</xdr:col>
      <xdr:colOff>127000</xdr:colOff>
      <xdr:row>33</xdr:row>
      <xdr:rowOff>32669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593410"/>
          <a:ext cx="838200" cy="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32669</xdr:rowOff>
    </xdr:from>
    <xdr:to>
      <xdr:col>81</xdr:col>
      <xdr:colOff>50800</xdr:colOff>
      <xdr:row>34</xdr:row>
      <xdr:rowOff>22428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690519"/>
          <a:ext cx="889000" cy="1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109024</xdr:rowOff>
    </xdr:from>
    <xdr:ext cx="534377" cy="259045"/>
    <xdr:sp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125161</xdr:rowOff>
    </xdr:from>
    <xdr:to>
      <xdr:col>76</xdr:col>
      <xdr:colOff>114300</xdr:colOff>
      <xdr:row>34</xdr:row>
      <xdr:rowOff>22428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783011"/>
          <a:ext cx="8890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123105</xdr:rowOff>
    </xdr:from>
    <xdr:ext cx="534377" cy="259045"/>
    <xdr:sp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125161</xdr:rowOff>
    </xdr:from>
    <xdr:to>
      <xdr:col>71</xdr:col>
      <xdr:colOff>177800</xdr:colOff>
      <xdr:row>34</xdr:row>
      <xdr:rowOff>53609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783011"/>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109755</xdr:rowOff>
    </xdr:from>
    <xdr:ext cx="534377"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56210</xdr:rowOff>
    </xdr:from>
    <xdr:to>
      <xdr:col>85</xdr:col>
      <xdr:colOff>177800</xdr:colOff>
      <xdr:row>32</xdr:row>
      <xdr:rowOff>157810</xdr:rowOff>
    </xdr:to>
    <xdr:sp textlink="">
      <xdr:nvSpPr>
        <xdr:cNvPr id="538" name="楕円 537">
          <a:extLst>
            <a:ext uri="{FF2B5EF4-FFF2-40B4-BE49-F238E27FC236}">
              <a16:creationId xmlns:a16="http://schemas.microsoft.com/office/drawing/2014/main" id="{00000000-0008-0000-0700-00001A020000}"/>
            </a:ext>
          </a:extLst>
        </xdr:cNvPr>
        <xdr:cNvSpPr/>
      </xdr:nvSpPr>
      <xdr:spPr>
        <a:xfrm>
          <a:off x="16268700" y="55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9237</xdr:rowOff>
    </xdr:from>
    <xdr:ext cx="534377" cy="259045"/>
    <xdr:sp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4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153319</xdr:rowOff>
    </xdr:from>
    <xdr:to>
      <xdr:col>81</xdr:col>
      <xdr:colOff>101600</xdr:colOff>
      <xdr:row>33</xdr:row>
      <xdr:rowOff>83469</xdr:rowOff>
    </xdr:to>
    <xdr:sp textlink="">
      <xdr:nvSpPr>
        <xdr:cNvPr id="540" name="楕円 539">
          <a:extLst>
            <a:ext uri="{FF2B5EF4-FFF2-40B4-BE49-F238E27FC236}">
              <a16:creationId xmlns:a16="http://schemas.microsoft.com/office/drawing/2014/main" id="{00000000-0008-0000-0700-00001C020000}"/>
            </a:ext>
          </a:extLst>
        </xdr:cNvPr>
        <xdr:cNvSpPr/>
      </xdr:nvSpPr>
      <xdr:spPr>
        <a:xfrm>
          <a:off x="15430500" y="56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99996</xdr:rowOff>
    </xdr:from>
    <xdr:ext cx="534377"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4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143078</xdr:rowOff>
    </xdr:from>
    <xdr:to>
      <xdr:col>76</xdr:col>
      <xdr:colOff>165100</xdr:colOff>
      <xdr:row>34</xdr:row>
      <xdr:rowOff>73228</xdr:rowOff>
    </xdr:to>
    <xdr:sp textlink="">
      <xdr:nvSpPr>
        <xdr:cNvPr id="542" name="楕円 541">
          <a:extLst>
            <a:ext uri="{FF2B5EF4-FFF2-40B4-BE49-F238E27FC236}">
              <a16:creationId xmlns:a16="http://schemas.microsoft.com/office/drawing/2014/main" id="{00000000-0008-0000-0700-00001E020000}"/>
            </a:ext>
          </a:extLst>
        </xdr:cNvPr>
        <xdr:cNvSpPr/>
      </xdr:nvSpPr>
      <xdr:spPr>
        <a:xfrm>
          <a:off x="14541500" y="58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89755</xdr:rowOff>
    </xdr:from>
    <xdr:ext cx="534377"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5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74361</xdr:rowOff>
    </xdr:from>
    <xdr:to>
      <xdr:col>72</xdr:col>
      <xdr:colOff>38100</xdr:colOff>
      <xdr:row>34</xdr:row>
      <xdr:rowOff>4511</xdr:rowOff>
    </xdr:to>
    <xdr:sp textlink="">
      <xdr:nvSpPr>
        <xdr:cNvPr id="544" name="楕円 543">
          <a:extLst>
            <a:ext uri="{FF2B5EF4-FFF2-40B4-BE49-F238E27FC236}">
              <a16:creationId xmlns:a16="http://schemas.microsoft.com/office/drawing/2014/main" id="{00000000-0008-0000-0700-000020020000}"/>
            </a:ext>
          </a:extLst>
        </xdr:cNvPr>
        <xdr:cNvSpPr/>
      </xdr:nvSpPr>
      <xdr:spPr>
        <a:xfrm>
          <a:off x="13652500" y="57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21038</xdr:rowOff>
    </xdr:from>
    <xdr:ext cx="534377"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5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2809</xdr:rowOff>
    </xdr:from>
    <xdr:to>
      <xdr:col>67</xdr:col>
      <xdr:colOff>101600</xdr:colOff>
      <xdr:row>34</xdr:row>
      <xdr:rowOff>104409</xdr:rowOff>
    </xdr:to>
    <xdr:sp textlink="">
      <xdr:nvSpPr>
        <xdr:cNvPr id="546" name="楕円 545">
          <a:extLst>
            <a:ext uri="{FF2B5EF4-FFF2-40B4-BE49-F238E27FC236}">
              <a16:creationId xmlns:a16="http://schemas.microsoft.com/office/drawing/2014/main" id="{00000000-0008-0000-0700-000022020000}"/>
            </a:ext>
          </a:extLst>
        </xdr:cNvPr>
        <xdr:cNvSpPr/>
      </xdr:nvSpPr>
      <xdr:spPr>
        <a:xfrm>
          <a:off x="12763500" y="58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120936</xdr:rowOff>
    </xdr:from>
    <xdr:ext cx="534377" cy="259045"/>
    <xdr:sp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60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76280</xdr:rowOff>
    </xdr:from>
    <xdr:to>
      <xdr:col>85</xdr:col>
      <xdr:colOff>127000</xdr:colOff>
      <xdr:row>53</xdr:row>
      <xdr:rowOff>15423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8820230"/>
          <a:ext cx="838200" cy="2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15423</xdr:rowOff>
    </xdr:from>
    <xdr:to>
      <xdr:col>81</xdr:col>
      <xdr:colOff>50800</xdr:colOff>
      <xdr:row>53</xdr:row>
      <xdr:rowOff>52228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102273"/>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115840</xdr:rowOff>
    </xdr:from>
    <xdr:ext cx="534377" cy="259045"/>
    <xdr:sp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52228</xdr:rowOff>
    </xdr:from>
    <xdr:to>
      <xdr:col>76</xdr:col>
      <xdr:colOff>114300</xdr:colOff>
      <xdr:row>54</xdr:row>
      <xdr:rowOff>10688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139078"/>
          <a:ext cx="889000" cy="1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10688</xdr:rowOff>
    </xdr:from>
    <xdr:to>
      <xdr:col>71</xdr:col>
      <xdr:colOff>177800</xdr:colOff>
      <xdr:row>54</xdr:row>
      <xdr:rowOff>134312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268988"/>
          <a:ext cx="889000" cy="12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115480</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25480</xdr:rowOff>
    </xdr:from>
    <xdr:to>
      <xdr:col>85</xdr:col>
      <xdr:colOff>177800</xdr:colOff>
      <xdr:row>51</xdr:row>
      <xdr:rowOff>127080</xdr:rowOff>
    </xdr:to>
    <xdr:sp textlink="">
      <xdr:nvSpPr>
        <xdr:cNvPr id="598" name="楕円 597">
          <a:extLst>
            <a:ext uri="{FF2B5EF4-FFF2-40B4-BE49-F238E27FC236}">
              <a16:creationId xmlns:a16="http://schemas.microsoft.com/office/drawing/2014/main" id="{00000000-0008-0000-0700-000056020000}"/>
            </a:ext>
          </a:extLst>
        </xdr:cNvPr>
        <xdr:cNvSpPr/>
      </xdr:nvSpPr>
      <xdr:spPr>
        <a:xfrm>
          <a:off x="16268700" y="87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48357</xdr:rowOff>
    </xdr:from>
    <xdr:ext cx="599010" cy="259045"/>
    <xdr:sp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62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136073</xdr:rowOff>
    </xdr:from>
    <xdr:to>
      <xdr:col>81</xdr:col>
      <xdr:colOff>101600</xdr:colOff>
      <xdr:row>53</xdr:row>
      <xdr:rowOff>66223</xdr:rowOff>
    </xdr:to>
    <xdr:sp textlink="">
      <xdr:nvSpPr>
        <xdr:cNvPr id="600" name="楕円 599">
          <a:extLst>
            <a:ext uri="{FF2B5EF4-FFF2-40B4-BE49-F238E27FC236}">
              <a16:creationId xmlns:a16="http://schemas.microsoft.com/office/drawing/2014/main" id="{00000000-0008-0000-0700-000058020000}"/>
            </a:ext>
          </a:extLst>
        </xdr:cNvPr>
        <xdr:cNvSpPr/>
      </xdr:nvSpPr>
      <xdr:spPr>
        <a:xfrm>
          <a:off x="15430500" y="90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82750</xdr:rowOff>
    </xdr:from>
    <xdr:ext cx="534377"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82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1428</xdr:rowOff>
    </xdr:from>
    <xdr:to>
      <xdr:col>76</xdr:col>
      <xdr:colOff>165100</xdr:colOff>
      <xdr:row>53</xdr:row>
      <xdr:rowOff>103028</xdr:rowOff>
    </xdr:to>
    <xdr:sp textlink="">
      <xdr:nvSpPr>
        <xdr:cNvPr id="602" name="楕円 601">
          <a:extLst>
            <a:ext uri="{FF2B5EF4-FFF2-40B4-BE49-F238E27FC236}">
              <a16:creationId xmlns:a16="http://schemas.microsoft.com/office/drawing/2014/main" id="{00000000-0008-0000-0700-00005A020000}"/>
            </a:ext>
          </a:extLst>
        </xdr:cNvPr>
        <xdr:cNvSpPr/>
      </xdr:nvSpPr>
      <xdr:spPr>
        <a:xfrm>
          <a:off x="14541500" y="90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119555</xdr:rowOff>
    </xdr:from>
    <xdr:ext cx="534377"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86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131338</xdr:rowOff>
    </xdr:from>
    <xdr:to>
      <xdr:col>72</xdr:col>
      <xdr:colOff>38100</xdr:colOff>
      <xdr:row>54</xdr:row>
      <xdr:rowOff>61488</xdr:rowOff>
    </xdr:to>
    <xdr:sp textlink="">
      <xdr:nvSpPr>
        <xdr:cNvPr id="604" name="楕円 603">
          <a:extLst>
            <a:ext uri="{FF2B5EF4-FFF2-40B4-BE49-F238E27FC236}">
              <a16:creationId xmlns:a16="http://schemas.microsoft.com/office/drawing/2014/main" id="{00000000-0008-0000-0700-00005C020000}"/>
            </a:ext>
          </a:extLst>
        </xdr:cNvPr>
        <xdr:cNvSpPr/>
      </xdr:nvSpPr>
      <xdr:spPr>
        <a:xfrm>
          <a:off x="13652500" y="92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78015</xdr:rowOff>
    </xdr:from>
    <xdr:ext cx="534377"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99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83512</xdr:rowOff>
    </xdr:from>
    <xdr:to>
      <xdr:col>67</xdr:col>
      <xdr:colOff>101600</xdr:colOff>
      <xdr:row>55</xdr:row>
      <xdr:rowOff>13662</xdr:rowOff>
    </xdr:to>
    <xdr:sp textlink="">
      <xdr:nvSpPr>
        <xdr:cNvPr id="606" name="楕円 605">
          <a:extLst>
            <a:ext uri="{FF2B5EF4-FFF2-40B4-BE49-F238E27FC236}">
              <a16:creationId xmlns:a16="http://schemas.microsoft.com/office/drawing/2014/main" id="{00000000-0008-0000-0700-00005E020000}"/>
            </a:ext>
          </a:extLst>
        </xdr:cNvPr>
        <xdr:cNvSpPr/>
      </xdr:nvSpPr>
      <xdr:spPr>
        <a:xfrm>
          <a:off x="12763500" y="93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30189</xdr:rowOff>
    </xdr:from>
    <xdr:ext cx="534377" cy="259045"/>
    <xdr:sp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11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99385</xdr:rowOff>
    </xdr:from>
    <xdr:to>
      <xdr:col>85</xdr:col>
      <xdr:colOff>127000</xdr:colOff>
      <xdr:row>71</xdr:row>
      <xdr:rowOff>43721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2100885"/>
          <a:ext cx="838200" cy="1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148807</xdr:rowOff>
    </xdr:from>
    <xdr:ext cx="469744" cy="259045"/>
    <xdr:sp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52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99385</xdr:rowOff>
    </xdr:from>
    <xdr:to>
      <xdr:col>81</xdr:col>
      <xdr:colOff>50800</xdr:colOff>
      <xdr:row>73</xdr:row>
      <xdr:rowOff>163671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2100885"/>
          <a:ext cx="889000" cy="57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97241</xdr:rowOff>
    </xdr:from>
    <xdr:ext cx="469744" cy="259045"/>
    <xdr:sp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6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163671</xdr:rowOff>
    </xdr:from>
    <xdr:to>
      <xdr:col>76</xdr:col>
      <xdr:colOff>114300</xdr:colOff>
      <xdr:row>77</xdr:row>
      <xdr:rowOff>129527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679521"/>
          <a:ext cx="889000" cy="65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83901</xdr:rowOff>
    </xdr:from>
    <xdr:ext cx="469744" cy="259045"/>
    <xdr:sp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129527</xdr:rowOff>
    </xdr:from>
    <xdr:to>
      <xdr:col>71</xdr:col>
      <xdr:colOff>177800</xdr:colOff>
      <xdr:row>79</xdr:row>
      <xdr:rowOff>5904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331177"/>
          <a:ext cx="889000" cy="2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78415</xdr:rowOff>
    </xdr:from>
    <xdr:ext cx="469744"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81794</xdr:rowOff>
    </xdr:from>
    <xdr:ext cx="469744"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164371</xdr:rowOff>
    </xdr:from>
    <xdr:to>
      <xdr:col>85</xdr:col>
      <xdr:colOff>177800</xdr:colOff>
      <xdr:row>71</xdr:row>
      <xdr:rowOff>94521</xdr:rowOff>
    </xdr:to>
    <xdr:sp textlink="">
      <xdr:nvSpPr>
        <xdr:cNvPr id="657" name="楕円 656">
          <a:extLst>
            <a:ext uri="{FF2B5EF4-FFF2-40B4-BE49-F238E27FC236}">
              <a16:creationId xmlns:a16="http://schemas.microsoft.com/office/drawing/2014/main" id="{00000000-0008-0000-0700-000091020000}"/>
            </a:ext>
          </a:extLst>
        </xdr:cNvPr>
        <xdr:cNvSpPr/>
      </xdr:nvSpPr>
      <xdr:spPr>
        <a:xfrm>
          <a:off x="16268700" y="121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117398</xdr:rowOff>
    </xdr:from>
    <xdr:ext cx="534377" cy="259045"/>
    <xdr:sp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1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48585</xdr:rowOff>
    </xdr:from>
    <xdr:to>
      <xdr:col>81</xdr:col>
      <xdr:colOff>101600</xdr:colOff>
      <xdr:row>70</xdr:row>
      <xdr:rowOff>150185</xdr:rowOff>
    </xdr:to>
    <xdr:sp textlink="">
      <xdr:nvSpPr>
        <xdr:cNvPr id="659" name="楕円 658">
          <a:extLst>
            <a:ext uri="{FF2B5EF4-FFF2-40B4-BE49-F238E27FC236}">
              <a16:creationId xmlns:a16="http://schemas.microsoft.com/office/drawing/2014/main" id="{00000000-0008-0000-0700-000093020000}"/>
            </a:ext>
          </a:extLst>
        </xdr:cNvPr>
        <xdr:cNvSpPr/>
      </xdr:nvSpPr>
      <xdr:spPr>
        <a:xfrm>
          <a:off x="15430500" y="120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166712</xdr:rowOff>
    </xdr:from>
    <xdr:ext cx="534377"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18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112871</xdr:rowOff>
    </xdr:from>
    <xdr:to>
      <xdr:col>76</xdr:col>
      <xdr:colOff>165100</xdr:colOff>
      <xdr:row>74</xdr:row>
      <xdr:rowOff>43021</xdr:rowOff>
    </xdr:to>
    <xdr:sp textlink="">
      <xdr:nvSpPr>
        <xdr:cNvPr id="661" name="楕円 660">
          <a:extLst>
            <a:ext uri="{FF2B5EF4-FFF2-40B4-BE49-F238E27FC236}">
              <a16:creationId xmlns:a16="http://schemas.microsoft.com/office/drawing/2014/main" id="{00000000-0008-0000-0700-000095020000}"/>
            </a:ext>
          </a:extLst>
        </xdr:cNvPr>
        <xdr:cNvSpPr/>
      </xdr:nvSpPr>
      <xdr:spPr>
        <a:xfrm>
          <a:off x="14541500" y="12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59548</xdr:rowOff>
    </xdr:from>
    <xdr:ext cx="534377" cy="259045"/>
    <xdr:sp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4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78727</xdr:rowOff>
    </xdr:from>
    <xdr:to>
      <xdr:col>72</xdr:col>
      <xdr:colOff>38100</xdr:colOff>
      <xdr:row>78</xdr:row>
      <xdr:rowOff>8877</xdr:rowOff>
    </xdr:to>
    <xdr:sp textlink="">
      <xdr:nvSpPr>
        <xdr:cNvPr id="663" name="楕円 662">
          <a:extLst>
            <a:ext uri="{FF2B5EF4-FFF2-40B4-BE49-F238E27FC236}">
              <a16:creationId xmlns:a16="http://schemas.microsoft.com/office/drawing/2014/main" id="{00000000-0008-0000-0700-000097020000}"/>
            </a:ext>
          </a:extLst>
        </xdr:cNvPr>
        <xdr:cNvSpPr/>
      </xdr:nvSpPr>
      <xdr:spPr>
        <a:xfrm>
          <a:off x="13652500" y="132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25404</xdr:rowOff>
    </xdr:from>
    <xdr:ext cx="534377" cy="259045"/>
    <xdr:sp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0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126554</xdr:rowOff>
    </xdr:from>
    <xdr:to>
      <xdr:col>67</xdr:col>
      <xdr:colOff>101600</xdr:colOff>
      <xdr:row>79</xdr:row>
      <xdr:rowOff>56704</xdr:rowOff>
    </xdr:to>
    <xdr:sp textlink="">
      <xdr:nvSpPr>
        <xdr:cNvPr id="665" name="楕円 664">
          <a:extLst>
            <a:ext uri="{FF2B5EF4-FFF2-40B4-BE49-F238E27FC236}">
              <a16:creationId xmlns:a16="http://schemas.microsoft.com/office/drawing/2014/main" id="{00000000-0008-0000-0700-000099020000}"/>
            </a:ext>
          </a:extLst>
        </xdr:cNvPr>
        <xdr:cNvSpPr/>
      </xdr:nvSpPr>
      <xdr:spPr>
        <a:xfrm>
          <a:off x="12763500" y="134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73231</xdr:rowOff>
    </xdr:from>
    <xdr:ext cx="469744" cy="259045"/>
    <xdr:sp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27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28505</xdr:rowOff>
    </xdr:from>
    <xdr:to>
      <xdr:col>85</xdr:col>
      <xdr:colOff>127000</xdr:colOff>
      <xdr:row>91</xdr:row>
      <xdr:rowOff>102972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5630455"/>
          <a:ext cx="8382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28505</xdr:rowOff>
    </xdr:from>
    <xdr:to>
      <xdr:col>81</xdr:col>
      <xdr:colOff>50800</xdr:colOff>
      <xdr:row>91</xdr:row>
      <xdr:rowOff>73977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5630455"/>
          <a:ext cx="889000" cy="4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73977</xdr:rowOff>
    </xdr:from>
    <xdr:to>
      <xdr:col>76</xdr:col>
      <xdr:colOff>114300</xdr:colOff>
      <xdr:row>91</xdr:row>
      <xdr:rowOff>119602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675927"/>
          <a:ext cx="889000" cy="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110229</xdr:rowOff>
    </xdr:from>
    <xdr:to>
      <xdr:col>71</xdr:col>
      <xdr:colOff>177800</xdr:colOff>
      <xdr:row>91</xdr:row>
      <xdr:rowOff>119602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5712179"/>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52172</xdr:rowOff>
    </xdr:from>
    <xdr:to>
      <xdr:col>85</xdr:col>
      <xdr:colOff>177800</xdr:colOff>
      <xdr:row>91</xdr:row>
      <xdr:rowOff>153772</xdr:rowOff>
    </xdr:to>
    <xdr:sp textlink="">
      <xdr:nvSpPr>
        <xdr:cNvPr id="714" name="楕円 713">
          <a:extLst>
            <a:ext uri="{FF2B5EF4-FFF2-40B4-BE49-F238E27FC236}">
              <a16:creationId xmlns:a16="http://schemas.microsoft.com/office/drawing/2014/main" id="{00000000-0008-0000-0700-0000CA020000}"/>
            </a:ext>
          </a:extLst>
        </xdr:cNvPr>
        <xdr:cNvSpPr/>
      </xdr:nvSpPr>
      <xdr:spPr>
        <a:xfrm>
          <a:off x="16268700" y="1565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75049</xdr:rowOff>
    </xdr:from>
    <xdr:ext cx="534377" cy="259045"/>
    <xdr:sp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5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149155</xdr:rowOff>
    </xdr:from>
    <xdr:to>
      <xdr:col>81</xdr:col>
      <xdr:colOff>101600</xdr:colOff>
      <xdr:row>91</xdr:row>
      <xdr:rowOff>79305</xdr:rowOff>
    </xdr:to>
    <xdr:sp textlink="">
      <xdr:nvSpPr>
        <xdr:cNvPr id="716" name="楕円 715">
          <a:extLst>
            <a:ext uri="{FF2B5EF4-FFF2-40B4-BE49-F238E27FC236}">
              <a16:creationId xmlns:a16="http://schemas.microsoft.com/office/drawing/2014/main" id="{00000000-0008-0000-0700-0000CC020000}"/>
            </a:ext>
          </a:extLst>
        </xdr:cNvPr>
        <xdr:cNvSpPr/>
      </xdr:nvSpPr>
      <xdr:spPr>
        <a:xfrm>
          <a:off x="15430500" y="155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95832</xdr:rowOff>
    </xdr:from>
    <xdr:ext cx="534377"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3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23177</xdr:rowOff>
    </xdr:from>
    <xdr:to>
      <xdr:col>76</xdr:col>
      <xdr:colOff>165100</xdr:colOff>
      <xdr:row>91</xdr:row>
      <xdr:rowOff>124777</xdr:rowOff>
    </xdr:to>
    <xdr:sp textlink="">
      <xdr:nvSpPr>
        <xdr:cNvPr id="718" name="楕円 717">
          <a:extLst>
            <a:ext uri="{FF2B5EF4-FFF2-40B4-BE49-F238E27FC236}">
              <a16:creationId xmlns:a16="http://schemas.microsoft.com/office/drawing/2014/main" id="{00000000-0008-0000-0700-0000CE020000}"/>
            </a:ext>
          </a:extLst>
        </xdr:cNvPr>
        <xdr:cNvSpPr/>
      </xdr:nvSpPr>
      <xdr:spPr>
        <a:xfrm>
          <a:off x="14541500" y="156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141304</xdr:rowOff>
    </xdr:from>
    <xdr:ext cx="534377" cy="259045"/>
    <xdr:sp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4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68802</xdr:rowOff>
    </xdr:from>
    <xdr:to>
      <xdr:col>72</xdr:col>
      <xdr:colOff>38100</xdr:colOff>
      <xdr:row>91</xdr:row>
      <xdr:rowOff>170402</xdr:rowOff>
    </xdr:to>
    <xdr:sp textlink="">
      <xdr:nvSpPr>
        <xdr:cNvPr id="720" name="楕円 719">
          <a:extLst>
            <a:ext uri="{FF2B5EF4-FFF2-40B4-BE49-F238E27FC236}">
              <a16:creationId xmlns:a16="http://schemas.microsoft.com/office/drawing/2014/main" id="{00000000-0008-0000-0700-0000D0020000}"/>
            </a:ext>
          </a:extLst>
        </xdr:cNvPr>
        <xdr:cNvSpPr/>
      </xdr:nvSpPr>
      <xdr:spPr>
        <a:xfrm>
          <a:off x="13652500" y="156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15479</xdr:rowOff>
    </xdr:from>
    <xdr:ext cx="534377" cy="259045"/>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4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59429</xdr:rowOff>
    </xdr:from>
    <xdr:to>
      <xdr:col>67</xdr:col>
      <xdr:colOff>101600</xdr:colOff>
      <xdr:row>91</xdr:row>
      <xdr:rowOff>161029</xdr:rowOff>
    </xdr:to>
    <xdr:sp textlink="">
      <xdr:nvSpPr>
        <xdr:cNvPr id="722" name="楕円 721">
          <a:extLst>
            <a:ext uri="{FF2B5EF4-FFF2-40B4-BE49-F238E27FC236}">
              <a16:creationId xmlns:a16="http://schemas.microsoft.com/office/drawing/2014/main" id="{00000000-0008-0000-0700-0000D2020000}"/>
            </a:ext>
          </a:extLst>
        </xdr:cNvPr>
        <xdr:cNvSpPr/>
      </xdr:nvSpPr>
      <xdr:spPr>
        <a:xfrm>
          <a:off x="12763500" y="156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6106</xdr:rowOff>
    </xdr:from>
    <xdr:ext cx="534377" cy="259045"/>
    <xdr:sp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43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各目的別の類似団体との比較では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ほとんどの項目において高い水準となっている。近年の状況では</a:t>
          </a:r>
          <a:r>
            <a:rPr kumimoji="1" lang="ja-JP" altLang="en-US" sz="1100" b="0" i="0" baseline="0">
              <a:solidFill>
                <a:schemeClr val="dk1"/>
              </a:solidFill>
              <a:effectLst/>
              <a:latin typeface="+mn-lt"/>
              <a:ea typeface="+mn-ea"/>
              <a:cs typeface="+mn-cs"/>
            </a:rPr>
            <a:t>民生費、農林水産費、土木</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教育費で増加傾向にある。</a:t>
          </a:r>
          <a:r>
            <a:rPr kumimoji="1" lang="ja-JP" altLang="en-US" sz="1100" b="0" i="0" baseline="0">
              <a:solidFill>
                <a:schemeClr val="dk1"/>
              </a:solidFill>
              <a:effectLst/>
              <a:latin typeface="+mn-lt"/>
              <a:ea typeface="+mn-ea"/>
              <a:cs typeface="+mn-cs"/>
            </a:rPr>
            <a:t>民生費や商工費</a:t>
          </a:r>
          <a:r>
            <a:rPr kumimoji="1" lang="ja-JP" altLang="ja-JP" sz="1100" b="0" i="0" baseline="0">
              <a:solidFill>
                <a:schemeClr val="dk1"/>
              </a:solidFill>
              <a:effectLst/>
              <a:latin typeface="+mn-lt"/>
              <a:ea typeface="+mn-ea"/>
              <a:cs typeface="+mn-cs"/>
            </a:rPr>
            <a:t>が高い水準にあるのは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新型コロナウイルス対策及び物価高騰対策関連経費が主な要因である。教育費</a:t>
          </a:r>
          <a:r>
            <a:rPr kumimoji="1" lang="ja-JP" altLang="en-US" sz="1100" b="0" i="0" baseline="0">
              <a:solidFill>
                <a:schemeClr val="dk1"/>
              </a:solidFill>
              <a:effectLst/>
              <a:latin typeface="+mn-lt"/>
              <a:ea typeface="+mn-ea"/>
              <a:cs typeface="+mn-cs"/>
            </a:rPr>
            <a:t>の増の要因については、</a:t>
          </a:r>
          <a:r>
            <a:rPr kumimoji="1" lang="ja-JP" altLang="ja-JP" sz="1100" b="0" i="0" baseline="0">
              <a:solidFill>
                <a:schemeClr val="dk1"/>
              </a:solidFill>
              <a:effectLst/>
              <a:latin typeface="+mn-lt"/>
              <a:ea typeface="+mn-ea"/>
              <a:cs typeface="+mn-cs"/>
            </a:rPr>
            <a:t>小学校の統廃合によ</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学校施設の環境整備</a:t>
          </a:r>
          <a:r>
            <a:rPr kumimoji="1" lang="ja-JP" altLang="en-US" sz="1100" b="0" i="0" baseline="0">
              <a:solidFill>
                <a:schemeClr val="dk1"/>
              </a:solidFill>
              <a:effectLst/>
              <a:latin typeface="+mn-lt"/>
              <a:ea typeface="+mn-ea"/>
              <a:cs typeface="+mn-cs"/>
            </a:rPr>
            <a:t>や町総合体育館への空調整備による増である</a:t>
          </a:r>
          <a:r>
            <a:rPr kumimoji="1" lang="ja-JP" altLang="ja-JP"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年度については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歳出</a:t>
          </a:r>
          <a:r>
            <a:rPr lang="ja-JP" altLang="en-US" sz="1100" b="0" i="0" baseline="0">
              <a:solidFill>
                <a:schemeClr val="dk1"/>
              </a:solidFill>
              <a:effectLst/>
              <a:latin typeface="+mn-lt"/>
              <a:ea typeface="+mn-ea"/>
              <a:cs typeface="+mn-cs"/>
            </a:rPr>
            <a:t>歳入</a:t>
          </a:r>
          <a:r>
            <a:rPr lang="ja-JP" altLang="ja-JP" sz="1100" b="0" i="0" baseline="0">
              <a:solidFill>
                <a:schemeClr val="dk1"/>
              </a:solidFill>
              <a:effectLst/>
              <a:latin typeface="+mn-lt"/>
              <a:ea typeface="+mn-ea"/>
              <a:cs typeface="+mn-cs"/>
            </a:rPr>
            <a:t>において</a:t>
          </a:r>
          <a:r>
            <a:rPr lang="ja-JP" altLang="en-US" sz="1100" b="0" i="0" baseline="0">
              <a:solidFill>
                <a:schemeClr val="dk1"/>
              </a:solidFill>
              <a:effectLst/>
              <a:latin typeface="+mn-lt"/>
              <a:ea typeface="+mn-ea"/>
              <a:cs typeface="+mn-cs"/>
            </a:rPr>
            <a:t>物価高騰給付金事業や</a:t>
          </a:r>
          <a:r>
            <a:rPr lang="ja-JP" altLang="ja-JP" sz="1100" b="0" i="0" baseline="0">
              <a:solidFill>
                <a:schemeClr val="dk1"/>
              </a:solidFill>
              <a:effectLst/>
              <a:latin typeface="+mn-lt"/>
              <a:ea typeface="+mn-ea"/>
              <a:cs typeface="+mn-cs"/>
            </a:rPr>
            <a:t>農地・農業用施設災害復旧事業</a:t>
          </a:r>
          <a:r>
            <a:rPr lang="ja-JP" altLang="en-US" sz="1100" b="0" i="0" baseline="0">
              <a:solidFill>
                <a:schemeClr val="dk1"/>
              </a:solidFill>
              <a:effectLst/>
              <a:latin typeface="+mn-lt"/>
              <a:ea typeface="+mn-ea"/>
              <a:cs typeface="+mn-cs"/>
            </a:rPr>
            <a:t>、教育・保育給付費等の増加により前年度比増となった。</a:t>
          </a:r>
          <a:r>
            <a:rPr kumimoji="1" lang="ja-JP" altLang="ja-JP" sz="1100">
              <a:solidFill>
                <a:schemeClr val="dk1"/>
              </a:solidFill>
              <a:effectLst/>
              <a:latin typeface="+mn-lt"/>
              <a:ea typeface="+mn-ea"/>
              <a:cs typeface="+mn-cs"/>
            </a:rPr>
            <a:t>実質単年度収支は赤字だが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財政調整基金の取崩しにより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実質収支は黒字となっている。なお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財政調整基金はこれまで順調に積み増しができたが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普通交付税の減少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福祉サービスの扶助費や公共施設の維持管理経費の増大など大規模な財政需要が見込まれることから財源手当のため減少していくことが予想され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これらに備えた積立も行っていく必要がある。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年度決算において赤字の会計は無いが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今後介護保険事業特別会計の財政状況の悪化や水道事業会計における給水人口の減などにより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一般会計からの繰出金の増加が懸念される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保険料や使用料の改定など一定の利用者負担も視野に入れた財政運営の見直しに努める。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平成１７年度の合併当時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基準の１８％を超えていたため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「公債費負担適正化計画」に基づく地方債借入額の抑制に取り組んできた結果</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公債費や公債費に準ずる支出額が年々減少し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実質公債費比率も着実に改善してきており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年度決算においても全国平均を下回る水準となった。</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今後も計画に基づく公債費の管理により比率の改善に努める。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満期一括償還地方債の借入は無い。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公債費負担適正化計画に基づく地方債残高の大幅な減や退職手当負担見込額の減などにより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将来負担額は年々減少し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逆に充当可能財源となる基金は年々増加してきた。令和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年度決算について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充当可能財源等が将来負担額を上回り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比率はマイナス数値となった。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地方債現在高の減少が見込まれる中で</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充当可能基金等の確保に努めながら比率の改善に努める。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鹿児島県さつま町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普通会計で約９９億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千万円となっており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前年度から約</a:t>
          </a:r>
          <a:r>
            <a:rPr kumimoji="1" lang="ja-JP" altLang="en-US" sz="1100">
              <a:solidFill>
                <a:schemeClr val="dk1"/>
              </a:solidFill>
              <a:effectLst/>
              <a:latin typeface="+mn-lt"/>
              <a:ea typeface="+mn-ea"/>
              <a:cs typeface="+mn-cs"/>
            </a:rPr>
            <a:t>１千万</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・これは文化施設建設基金で約５億円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ふるさとさつま応援基金で約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千万円の</a:t>
          </a:r>
          <a:r>
            <a:rPr kumimoji="1" lang="ja-JP" altLang="en-US" sz="1100">
              <a:solidFill>
                <a:schemeClr val="dk1"/>
              </a:solidFill>
              <a:effectLst/>
              <a:latin typeface="+mn-lt"/>
              <a:ea typeface="+mn-ea"/>
              <a:cs typeface="+mn-cs"/>
            </a:rPr>
            <a:t>増、財政調整基金で約３億６千万円、公共施設整備基金で８千万円、まちづくり振興基金で７千万円の減</a:t>
          </a:r>
          <a:r>
            <a:rPr kumimoji="1" lang="ja-JP" altLang="ja-JP" sz="1100">
              <a:solidFill>
                <a:schemeClr val="dk1"/>
              </a:solidFill>
              <a:effectLst/>
              <a:latin typeface="+mn-lt"/>
              <a:ea typeface="+mn-ea"/>
              <a:cs typeface="+mn-cs"/>
            </a:rPr>
            <a:t>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・社会保障関係経費や公共施設等の長寿命化に係る経費の増大等による一般財源の不足が懸念されていることからも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計画的な積立てと確実で効率的な運用のもと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町民への負担を増加させることなく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行政サービスの水準を維持しながら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設置の趣旨に沿った事業への有効的な活用を図る。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・文化施設建設基金：</a:t>
          </a:r>
          <a:r>
            <a:rPr lang="ja-JP" altLang="ja-JP" sz="1100" b="0" i="0" baseline="0">
              <a:solidFill>
                <a:schemeClr val="dk1"/>
              </a:solidFill>
              <a:effectLst/>
              <a:latin typeface="+mn-lt"/>
              <a:ea typeface="+mn-ea"/>
              <a:cs typeface="+mn-cs"/>
            </a:rPr>
            <a:t>文化施設建設事業の財源に充てるため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・公共施設整備基金公共施設整備基金：</a:t>
          </a:r>
          <a:r>
            <a:rPr lang="ja-JP" altLang="ja-JP" sz="1100" b="0" i="0" baseline="0">
              <a:solidFill>
                <a:schemeClr val="dk1"/>
              </a:solidFill>
              <a:effectLst/>
              <a:latin typeface="+mn-lt"/>
              <a:ea typeface="+mn-ea"/>
              <a:cs typeface="+mn-cs"/>
            </a:rPr>
            <a:t>公共施設の維持補修等に必要な経費に充てるため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・まちづくり振興基金：地域住民の連帯の強化及び地域振興等に資するため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・ふるさとさつま応援基金：ふるさとさつま応援寄附金等を財源として，ふるさとに愛着の持てる魅力あふれるまちづくりを推進するため</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・職員の退職手当組合調整特別負担金基金：</a:t>
          </a:r>
          <a:r>
            <a:rPr lang="ja-JP" altLang="ja-JP" sz="1100" b="0" i="0" baseline="0">
              <a:solidFill>
                <a:schemeClr val="dk1"/>
              </a:solidFill>
              <a:effectLst/>
              <a:latin typeface="+mn-lt"/>
              <a:ea typeface="+mn-ea"/>
              <a:cs typeface="+mn-cs"/>
            </a:rPr>
            <a:t>町職員退職手当資金に充てるため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・公共施設整備基金：令和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年度の維持補修等のために１億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百万円取崩し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今後増加すると見込まれる公共施設の維持補修等に充当するため</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億円を積み立てたことによる</a:t>
          </a:r>
          <a:r>
            <a:rPr kumimoji="1" lang="ja-JP" altLang="en-US" sz="1100">
              <a:solidFill>
                <a:schemeClr val="dk1"/>
              </a:solidFill>
              <a:effectLst/>
              <a:latin typeface="+mn-lt"/>
              <a:ea typeface="+mn-ea"/>
              <a:cs typeface="+mn-cs"/>
            </a:rPr>
            <a:t>減少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・文化施設建設基金：老朽化が進んでいる宮之城文化センターの整備に備えるために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５億円を積み立てたことによる増加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・公共施設整備基金：「公共施設等総合管理計画に基づく個別施設計画」の内容を精査するとともに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今後の公共施設全体のあり方を把握した上で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計画的な取崩しや積立てを行う予定</a:t>
          </a:r>
          <a:endParaRPr lang="ja-JP" altLang="ja-JP" sz="1400">
            <a:effectLst/>
          </a:endParaRPr>
        </a:p>
        <a:p>
          <a:r>
            <a:rPr kumimoji="1" lang="ja-JP" altLang="ja-JP" sz="1100">
              <a:solidFill>
                <a:schemeClr val="dk1"/>
              </a:solidFill>
              <a:effectLst/>
              <a:latin typeface="+mn-lt"/>
              <a:ea typeface="+mn-ea"/>
              <a:cs typeface="+mn-cs"/>
            </a:rPr>
            <a:t>・文化施設建設基金：建設に向けた計画の内容検討に応じた積立てを行いながら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２０３０年前後の完成を目指して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２５億円程度を積立予定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年度末の基金残高は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約</a:t>
          </a:r>
          <a:r>
            <a:rPr kumimoji="1" lang="ja-JP" altLang="en-US" sz="1100" b="0" i="0" baseline="0">
              <a:solidFill>
                <a:schemeClr val="dk1"/>
              </a:solidFill>
              <a:effectLst/>
              <a:latin typeface="+mn-lt"/>
              <a:ea typeface="+mn-ea"/>
              <a:cs typeface="+mn-cs"/>
            </a:rPr>
            <a:t>３９</a:t>
          </a:r>
          <a:r>
            <a:rPr kumimoji="1" lang="ja-JP" altLang="ja-JP" sz="1100" b="0" i="0" baseline="0">
              <a:solidFill>
                <a:schemeClr val="dk1"/>
              </a:solidFill>
              <a:effectLst/>
              <a:latin typeface="+mn-lt"/>
              <a:ea typeface="+mn-ea"/>
              <a:cs typeface="+mn-cs"/>
            </a:rPr>
            <a:t>億</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千万円となっており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前年度から約</a:t>
          </a:r>
          <a:r>
            <a:rPr kumimoji="1" lang="ja-JP" altLang="en-US" sz="1100" b="0" i="0" baseline="0">
              <a:solidFill>
                <a:schemeClr val="dk1"/>
              </a:solidFill>
              <a:effectLst/>
              <a:latin typeface="+mn-lt"/>
              <a:ea typeface="+mn-ea"/>
              <a:cs typeface="+mn-cs"/>
            </a:rPr>
            <a:t>３億６</a:t>
          </a:r>
          <a:r>
            <a:rPr kumimoji="1" lang="ja-JP" altLang="ja-JP" sz="1100" b="0" i="0" baseline="0">
              <a:solidFill>
                <a:schemeClr val="dk1"/>
              </a:solidFill>
              <a:effectLst/>
              <a:latin typeface="+mn-lt"/>
              <a:ea typeface="+mn-ea"/>
              <a:cs typeface="+mn-cs"/>
            </a:rPr>
            <a:t>千万円の減となっている。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財源不足を補うために当初予算編成において</a:t>
          </a:r>
          <a:r>
            <a:rPr kumimoji="1" lang="ja-JP" altLang="en-US" sz="1100" b="0" i="0" baseline="0">
              <a:solidFill>
                <a:schemeClr val="dk1"/>
              </a:solidFill>
              <a:effectLst/>
              <a:latin typeface="+mn-lt"/>
              <a:ea typeface="+mn-ea"/>
              <a:cs typeface="+mn-cs"/>
            </a:rPr>
            <a:t>１１</a:t>
          </a:r>
          <a:r>
            <a:rPr kumimoji="1" lang="ja-JP" altLang="ja-JP" sz="1100" b="0" i="0" baseline="0">
              <a:solidFill>
                <a:schemeClr val="dk1"/>
              </a:solidFill>
              <a:effectLst/>
              <a:latin typeface="+mn-lt"/>
              <a:ea typeface="+mn-ea"/>
              <a:cs typeface="+mn-cs"/>
            </a:rPr>
            <a:t>億円を取り崩し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歳計剰余金積立を</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億</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千万円</a:t>
          </a:r>
          <a:r>
            <a:rPr kumimoji="1" lang="ja-JP" altLang="en-US" sz="1100" b="0" i="0" baseline="0">
              <a:solidFill>
                <a:schemeClr val="dk1"/>
              </a:solidFill>
              <a:effectLst/>
              <a:latin typeface="+mn-lt"/>
              <a:ea typeface="+mn-ea"/>
              <a:cs typeface="+mn-cs"/>
            </a:rPr>
            <a:t>、予算にて２億円</a:t>
          </a:r>
          <a:r>
            <a:rPr kumimoji="1" lang="ja-JP" altLang="ja-JP" sz="1100" b="0" i="0" baseline="0">
              <a:solidFill>
                <a:schemeClr val="dk1"/>
              </a:solidFill>
              <a:effectLst/>
              <a:latin typeface="+mn-lt"/>
              <a:ea typeface="+mn-ea"/>
              <a:cs typeface="+mn-cs"/>
            </a:rPr>
            <a:t>を積み立てたことが要因である。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・中長期的な財政運営を十分考慮し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条例に基づく適正な取崩しと積立てを行いながら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類似団体の状況等も勘案し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年度末残高３０億円以上を維持していくように努めることとしている。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町債の繰上償還を行っていないため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・将来の償還財源の計画的な確保や償還確実性に対する信認の向上等を図る観点からも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町債現在高の状況や公債費負担の今後の見通しに応じた計画的な積立てを行うこととしている。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18279225</v>
      </c>
      <c r="BO4" s="449"/>
      <c r="BP4" s="449"/>
      <c r="BQ4" s="449"/>
      <c r="BR4" s="449"/>
      <c r="BS4" s="449"/>
      <c r="BT4" s="449"/>
      <c r="BU4" s="450"/>
      <c r="BV4" s="448">
        <v>16796792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15.5</v>
      </c>
      <c r="CU4" s="589"/>
      <c r="CV4" s="589"/>
      <c r="CW4" s="589"/>
      <c r="CX4" s="589"/>
      <c r="CY4" s="589"/>
      <c r="CZ4" s="589"/>
      <c r="DA4" s="590"/>
      <c r="DB4" s="588">
        <v>13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16906023</v>
      </c>
      <c r="BO5" s="420"/>
      <c r="BP5" s="420"/>
      <c r="BQ5" s="420"/>
      <c r="BR5" s="420"/>
      <c r="BS5" s="420"/>
      <c r="BT5" s="420"/>
      <c r="BU5" s="421"/>
      <c r="BV5" s="419">
        <v>15520616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90.1</v>
      </c>
      <c r="CU5" s="417"/>
      <c r="CV5" s="417"/>
      <c r="CW5" s="417"/>
      <c r="CX5" s="417"/>
      <c r="CY5" s="417"/>
      <c r="CZ5" s="417"/>
      <c r="DA5" s="418"/>
      <c r="DB5" s="416">
        <v>89.6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1373202</v>
      </c>
      <c r="BO6" s="420"/>
      <c r="BP6" s="420"/>
      <c r="BQ6" s="420"/>
      <c r="BR6" s="420"/>
      <c r="BS6" s="420"/>
      <c r="BT6" s="420"/>
      <c r="BU6" s="421"/>
      <c r="BV6" s="419">
        <v>1276176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90.2</v>
      </c>
      <c r="CU6" s="563"/>
      <c r="CV6" s="563"/>
      <c r="CW6" s="563"/>
      <c r="CX6" s="563"/>
      <c r="CY6" s="563"/>
      <c r="CZ6" s="563"/>
      <c r="DA6" s="564"/>
      <c r="DB6" s="562">
        <v>90.7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143097</v>
      </c>
      <c r="BO7" s="420"/>
      <c r="BP7" s="420"/>
      <c r="BQ7" s="420"/>
      <c r="BR7" s="420"/>
      <c r="BS7" s="420"/>
      <c r="BT7" s="420"/>
      <c r="BU7" s="421"/>
      <c r="BV7" s="419">
        <v>232641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7945067</v>
      </c>
      <c r="CU7" s="420"/>
      <c r="CV7" s="420"/>
      <c r="CW7" s="420"/>
      <c r="CX7" s="420"/>
      <c r="CY7" s="420"/>
      <c r="CZ7" s="420"/>
      <c r="DA7" s="421"/>
      <c r="DB7" s="419">
        <v>8014371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1230105</v>
      </c>
      <c r="BO8" s="420"/>
      <c r="BP8" s="420"/>
      <c r="BQ8" s="420"/>
      <c r="BR8" s="420"/>
      <c r="BS8" s="420"/>
      <c r="BT8" s="420"/>
      <c r="BU8" s="421"/>
      <c r="BV8" s="419">
        <v>1043535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0.36</v>
      </c>
      <c r="CU8" s="523"/>
      <c r="CV8" s="523"/>
      <c r="CW8" s="523"/>
      <c r="CX8" s="523"/>
      <c r="CY8" s="523"/>
      <c r="CZ8" s="523"/>
      <c r="DA8" s="524"/>
      <c r="DB8" s="522">
        <v>0.36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20243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186570</v>
      </c>
      <c r="BO9" s="420"/>
      <c r="BP9" s="420"/>
      <c r="BQ9" s="420"/>
      <c r="BR9" s="420"/>
      <c r="BS9" s="420"/>
      <c r="BT9" s="420"/>
      <c r="BU9" s="421"/>
      <c r="BV9" s="419">
        <v>-110731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11.4</v>
      </c>
      <c r="CU9" s="417"/>
      <c r="CV9" s="417"/>
      <c r="CW9" s="417"/>
      <c r="CX9" s="417"/>
      <c r="CY9" s="417"/>
      <c r="CZ9" s="417"/>
      <c r="DA9" s="418"/>
      <c r="DB9" s="416">
        <v>13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22400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206765</v>
      </c>
      <c r="BO10" s="420"/>
      <c r="BP10" s="420"/>
      <c r="BQ10" s="420"/>
      <c r="BR10" s="420"/>
      <c r="BS10" s="420"/>
      <c r="BT10" s="420"/>
      <c r="BU10" s="421"/>
      <c r="BV10" s="419">
        <v>6238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19157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1100000</v>
      </c>
      <c r="BO12" s="420"/>
      <c r="BP12" s="420"/>
      <c r="BQ12" s="420"/>
      <c r="BR12" s="420"/>
      <c r="BS12" s="420"/>
      <c r="BT12" s="420"/>
      <c r="BU12" s="421"/>
      <c r="BV12" s="419">
        <v>700000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18674</v>
      </c>
      <c r="S13" s="507"/>
      <c r="T13" s="507"/>
      <c r="U13" s="507"/>
      <c r="V13" s="508"/>
      <c r="W13" s="509" t="s">
        <v>131</v>
      </c>
      <c r="X13" s="405"/>
      <c r="Y13" s="405"/>
      <c r="Z13" s="405"/>
      <c r="AA13" s="405"/>
      <c r="AB13" s="406"/>
      <c r="AC13" s="372">
        <v>1688</v>
      </c>
      <c r="AD13" s="373"/>
      <c r="AE13" s="373"/>
      <c r="AF13" s="373"/>
      <c r="AG13" s="374"/>
      <c r="AH13" s="372">
        <v>2022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-706665</v>
      </c>
      <c r="BO13" s="420"/>
      <c r="BP13" s="420"/>
      <c r="BQ13" s="420"/>
      <c r="BR13" s="420"/>
      <c r="BS13" s="420"/>
      <c r="BT13" s="420"/>
      <c r="BU13" s="421"/>
      <c r="BV13" s="419">
        <v>-804493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4.9000000000000004</v>
      </c>
      <c r="CU13" s="417"/>
      <c r="CV13" s="417"/>
      <c r="CW13" s="417"/>
      <c r="CX13" s="417"/>
      <c r="CY13" s="417"/>
      <c r="CZ13" s="417"/>
      <c r="DA13" s="418"/>
      <c r="DB13" s="416">
        <v>4.7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19534</v>
      </c>
      <c r="S14" s="507"/>
      <c r="T14" s="507"/>
      <c r="U14" s="507"/>
      <c r="V14" s="508"/>
      <c r="W14" s="510"/>
      <c r="X14" s="408"/>
      <c r="Y14" s="408"/>
      <c r="Z14" s="408"/>
      <c r="AA14" s="408"/>
      <c r="AB14" s="409"/>
      <c r="AC14" s="499">
        <v>16.3</v>
      </c>
      <c r="AD14" s="500"/>
      <c r="AE14" s="500"/>
      <c r="AF14" s="500"/>
      <c r="AG14" s="501"/>
      <c r="AH14" s="499">
        <v>18.2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19109</v>
      </c>
      <c r="S15" s="507"/>
      <c r="T15" s="507"/>
      <c r="U15" s="507"/>
      <c r="V15" s="508"/>
      <c r="W15" s="509" t="s">
        <v>137</v>
      </c>
      <c r="X15" s="405"/>
      <c r="Y15" s="405"/>
      <c r="Z15" s="405"/>
      <c r="AA15" s="405"/>
      <c r="AB15" s="406"/>
      <c r="AC15" s="372">
        <v>3180</v>
      </c>
      <c r="AD15" s="373"/>
      <c r="AE15" s="373"/>
      <c r="AF15" s="373"/>
      <c r="AG15" s="374"/>
      <c r="AH15" s="372">
        <v>3184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2684429</v>
      </c>
      <c r="BO15" s="449"/>
      <c r="BP15" s="449"/>
      <c r="BQ15" s="449"/>
      <c r="BR15" s="449"/>
      <c r="BS15" s="449"/>
      <c r="BT15" s="449"/>
      <c r="BU15" s="450"/>
      <c r="BV15" s="448">
        <v>2684669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30.7</v>
      </c>
      <c r="AD16" s="500"/>
      <c r="AE16" s="500"/>
      <c r="AF16" s="500"/>
      <c r="AG16" s="501"/>
      <c r="AH16" s="499">
        <v>28.6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7228544</v>
      </c>
      <c r="BO16" s="420"/>
      <c r="BP16" s="420"/>
      <c r="BQ16" s="420"/>
      <c r="BR16" s="420"/>
      <c r="BS16" s="420"/>
      <c r="BT16" s="420"/>
      <c r="BU16" s="421"/>
      <c r="BV16" s="419">
        <v>7273002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5474</v>
      </c>
      <c r="AD17" s="373"/>
      <c r="AE17" s="373"/>
      <c r="AF17" s="373"/>
      <c r="AG17" s="374"/>
      <c r="AH17" s="372">
        <v>5924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3358358</v>
      </c>
      <c r="BO17" s="420"/>
      <c r="BP17" s="420"/>
      <c r="BQ17" s="420"/>
      <c r="BR17" s="420"/>
      <c r="BS17" s="420"/>
      <c r="BT17" s="420"/>
      <c r="BU17" s="421"/>
      <c r="BV17" s="419">
        <v>3366037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303.89999999999998</v>
      </c>
      <c r="M18" s="472"/>
      <c r="N18" s="472"/>
      <c r="O18" s="472"/>
      <c r="P18" s="472"/>
      <c r="Q18" s="472"/>
      <c r="R18" s="473"/>
      <c r="S18" s="473"/>
      <c r="T18" s="473"/>
      <c r="U18" s="473"/>
      <c r="V18" s="474"/>
      <c r="W18" s="490"/>
      <c r="X18" s="491"/>
      <c r="Y18" s="491"/>
      <c r="Z18" s="491"/>
      <c r="AA18" s="491"/>
      <c r="AB18" s="515"/>
      <c r="AC18" s="389">
        <v>52.9</v>
      </c>
      <c r="AD18" s="390"/>
      <c r="AE18" s="390"/>
      <c r="AF18" s="390"/>
      <c r="AG18" s="475"/>
      <c r="AH18" s="389">
        <v>53.2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7156223</v>
      </c>
      <c r="BO18" s="420"/>
      <c r="BP18" s="420"/>
      <c r="BQ18" s="420"/>
      <c r="BR18" s="420"/>
      <c r="BS18" s="420"/>
      <c r="BT18" s="420"/>
      <c r="BU18" s="421"/>
      <c r="BV18" s="419">
        <v>7206868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11175031</v>
      </c>
      <c r="BO19" s="420"/>
      <c r="BP19" s="420"/>
      <c r="BQ19" s="420"/>
      <c r="BR19" s="420"/>
      <c r="BS19" s="420"/>
      <c r="BT19" s="420"/>
      <c r="BU19" s="421"/>
      <c r="BV19" s="419">
        <v>10528432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9231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12463135</v>
      </c>
      <c r="BO22" s="449"/>
      <c r="BP22" s="449"/>
      <c r="BQ22" s="449"/>
      <c r="BR22" s="449"/>
      <c r="BS22" s="449"/>
      <c r="BT22" s="449"/>
      <c r="BU22" s="450"/>
      <c r="BV22" s="448">
        <v>12555169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9709586</v>
      </c>
      <c r="BO23" s="420"/>
      <c r="BP23" s="420"/>
      <c r="BQ23" s="420"/>
      <c r="BR23" s="420"/>
      <c r="BS23" s="420"/>
      <c r="BT23" s="420"/>
      <c r="BU23" s="421"/>
      <c r="BV23" s="419">
        <v>9691936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7880</v>
      </c>
      <c r="R24" s="373"/>
      <c r="S24" s="373"/>
      <c r="T24" s="373"/>
      <c r="U24" s="373"/>
      <c r="V24" s="374"/>
      <c r="W24" s="462"/>
      <c r="X24" s="399"/>
      <c r="Y24" s="400"/>
      <c r="Z24" s="375" t="s">
        <v>162</v>
      </c>
      <c r="AA24" s="376"/>
      <c r="AB24" s="376"/>
      <c r="AC24" s="376"/>
      <c r="AD24" s="376"/>
      <c r="AE24" s="376"/>
      <c r="AF24" s="376"/>
      <c r="AG24" s="377"/>
      <c r="AH24" s="372">
        <v>265</v>
      </c>
      <c r="AI24" s="373"/>
      <c r="AJ24" s="373"/>
      <c r="AK24" s="373"/>
      <c r="AL24" s="374"/>
      <c r="AM24" s="372">
        <v>825210</v>
      </c>
      <c r="AN24" s="373"/>
      <c r="AO24" s="373"/>
      <c r="AP24" s="373"/>
      <c r="AQ24" s="373"/>
      <c r="AR24" s="374"/>
      <c r="AS24" s="372">
        <v>3114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8448424</v>
      </c>
      <c r="BO24" s="420"/>
      <c r="BP24" s="420"/>
      <c r="BQ24" s="420"/>
      <c r="BR24" s="420"/>
      <c r="BS24" s="420"/>
      <c r="BT24" s="420"/>
      <c r="BU24" s="421"/>
      <c r="BV24" s="419">
        <v>8098265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6220</v>
      </c>
      <c r="R25" s="373"/>
      <c r="S25" s="373"/>
      <c r="T25" s="373"/>
      <c r="U25" s="373"/>
      <c r="V25" s="374"/>
      <c r="W25" s="462"/>
      <c r="X25" s="399"/>
      <c r="Y25" s="400"/>
      <c r="Z25" s="375" t="s">
        <v>165</v>
      </c>
      <c r="AA25" s="376"/>
      <c r="AB25" s="376"/>
      <c r="AC25" s="376"/>
      <c r="AD25" s="376"/>
      <c r="AE25" s="376"/>
      <c r="AF25" s="376"/>
      <c r="AG25" s="377"/>
      <c r="AH25" s="372">
        <v>48</v>
      </c>
      <c r="AI25" s="373"/>
      <c r="AJ25" s="373"/>
      <c r="AK25" s="373"/>
      <c r="AL25" s="374"/>
      <c r="AM25" s="372">
        <v>134496</v>
      </c>
      <c r="AN25" s="373"/>
      <c r="AO25" s="373"/>
      <c r="AP25" s="373"/>
      <c r="AQ25" s="373"/>
      <c r="AR25" s="374"/>
      <c r="AS25" s="372">
        <v>2802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706606</v>
      </c>
      <c r="BO25" s="449"/>
      <c r="BP25" s="449"/>
      <c r="BQ25" s="449"/>
      <c r="BR25" s="449"/>
      <c r="BS25" s="449"/>
      <c r="BT25" s="449"/>
      <c r="BU25" s="450"/>
      <c r="BV25" s="448">
        <v>1103686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5870</v>
      </c>
      <c r="R26" s="373"/>
      <c r="S26" s="373"/>
      <c r="T26" s="373"/>
      <c r="U26" s="373"/>
      <c r="V26" s="374"/>
      <c r="W26" s="462"/>
      <c r="X26" s="399"/>
      <c r="Y26" s="400"/>
      <c r="Z26" s="375" t="s">
        <v>168</v>
      </c>
      <c r="AA26" s="430"/>
      <c r="AB26" s="430"/>
      <c r="AC26" s="430"/>
      <c r="AD26" s="430"/>
      <c r="AE26" s="430"/>
      <c r="AF26" s="430"/>
      <c r="AG26" s="431"/>
      <c r="AH26" s="372">
        <v>15</v>
      </c>
      <c r="AI26" s="373"/>
      <c r="AJ26" s="373"/>
      <c r="AK26" s="373"/>
      <c r="AL26" s="374"/>
      <c r="AM26" s="372">
        <v>51630</v>
      </c>
      <c r="AN26" s="373"/>
      <c r="AO26" s="373"/>
      <c r="AP26" s="373"/>
      <c r="AQ26" s="373"/>
      <c r="AR26" s="374"/>
      <c r="AS26" s="372">
        <v>3442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3160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25404</v>
      </c>
      <c r="AN27" s="373"/>
      <c r="AO27" s="373"/>
      <c r="AP27" s="373"/>
      <c r="AQ27" s="373"/>
      <c r="AR27" s="374"/>
      <c r="AS27" s="372">
        <v>4234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100000</v>
      </c>
      <c r="BO27" s="454"/>
      <c r="BP27" s="454"/>
      <c r="BQ27" s="454"/>
      <c r="BR27" s="454"/>
      <c r="BS27" s="454"/>
      <c r="BT27" s="454"/>
      <c r="BU27" s="455"/>
      <c r="BV27" s="453">
        <v>100000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2600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3927712</v>
      </c>
      <c r="BO28" s="449"/>
      <c r="BP28" s="449"/>
      <c r="BQ28" s="449"/>
      <c r="BR28" s="449"/>
      <c r="BS28" s="449"/>
      <c r="BT28" s="449"/>
      <c r="BU28" s="450"/>
      <c r="BV28" s="448">
        <v>4290947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2364</v>
      </c>
      <c r="R29" s="373"/>
      <c r="S29" s="373"/>
      <c r="T29" s="373"/>
      <c r="U29" s="373"/>
      <c r="V29" s="374"/>
      <c r="W29" s="463"/>
      <c r="X29" s="464"/>
      <c r="Y29" s="465"/>
      <c r="Z29" s="375" t="s">
        <v>177</v>
      </c>
      <c r="AA29" s="376"/>
      <c r="AB29" s="376"/>
      <c r="AC29" s="376"/>
      <c r="AD29" s="376"/>
      <c r="AE29" s="376"/>
      <c r="AF29" s="376"/>
      <c r="AG29" s="377"/>
      <c r="AH29" s="372">
        <v>271</v>
      </c>
      <c r="AI29" s="373"/>
      <c r="AJ29" s="373"/>
      <c r="AK29" s="373"/>
      <c r="AL29" s="374"/>
      <c r="AM29" s="372">
        <v>850614</v>
      </c>
      <c r="AN29" s="373"/>
      <c r="AO29" s="373"/>
      <c r="AP29" s="373"/>
      <c r="AQ29" s="373"/>
      <c r="AR29" s="374"/>
      <c r="AS29" s="372">
        <v>3139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203382</v>
      </c>
      <c r="BO29" s="420"/>
      <c r="BP29" s="420"/>
      <c r="BQ29" s="420"/>
      <c r="BR29" s="420"/>
      <c r="BS29" s="420"/>
      <c r="BT29" s="420"/>
      <c r="BU29" s="421"/>
      <c r="BV29" s="419">
        <v>203370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5830860</v>
      </c>
      <c r="BO30" s="454"/>
      <c r="BP30" s="454"/>
      <c r="BQ30" s="454"/>
      <c r="BR30" s="454"/>
      <c r="BS30" s="454"/>
      <c r="BT30" s="454"/>
      <c r="BU30" s="455"/>
      <c r="BV30" s="453">
        <v>5481008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さつま町国民健康保険事業特別会計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さつま町水道事業会計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さつま町農業集落排水事業特別会計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10</v>
      </c>
      <c r="CP34" s="367"/>
      <c r="CQ34" s="368" t="str">
        <f>IF('各会計、関係団体の財政状況及び健全化判断比率'!BS7="","",'各会計、関係団体の財政状況及び健全化判断比率'!BS7)</f>
        <v>さつま町土地開発公社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さつま町介護保険事業特別会計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鹿児島県後期高齢者医療広域連合(一般会計)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さつま町後期高齢者医療特別会計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鹿児島県後期高齢者医療広域連合(特別会計)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2y33bpNF+/VcqWH+tl6KGFNrmRSfjY/QHFoWh8FmBCTjUQg/pB7bGZKmxVQTv60qhYMjiYKzlsFKK3lSH9M2w==" saltValue="nmyIuD1/yeJGdeWLADg5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2497726</v>
      </c>
      <c r="S5" s="677"/>
      <c r="T5" s="677"/>
      <c r="U5" s="677"/>
      <c r="V5" s="677"/>
      <c r="W5" s="677"/>
      <c r="X5" s="677"/>
      <c r="Y5" s="702"/>
      <c r="Z5" s="715">
        <v>13.7</v>
      </c>
      <c r="AA5" s="715"/>
      <c r="AB5" s="715"/>
      <c r="AC5" s="715"/>
      <c r="AD5" s="716">
        <v>2497726</v>
      </c>
      <c r="AE5" s="716"/>
      <c r="AF5" s="716"/>
      <c r="AG5" s="716"/>
      <c r="AH5" s="716"/>
      <c r="AI5" s="716"/>
      <c r="AJ5" s="716"/>
      <c r="AK5" s="716"/>
      <c r="AL5" s="703">
        <v>31.5</v>
      </c>
      <c r="AM5" s="685"/>
      <c r="AN5" s="685"/>
      <c r="AO5" s="704"/>
      <c r="AP5" s="679" t="s">
        <v>216</v>
      </c>
      <c r="AQ5" s="680"/>
      <c r="AR5" s="680"/>
      <c r="AS5" s="680"/>
      <c r="AT5" s="680"/>
      <c r="AU5" s="680"/>
      <c r="AV5" s="680"/>
      <c r="AW5" s="680"/>
      <c r="AX5" s="680"/>
      <c r="AY5" s="680"/>
      <c r="AZ5" s="680"/>
      <c r="BA5" s="680"/>
      <c r="BB5" s="680"/>
      <c r="BC5" s="680"/>
      <c r="BD5" s="680"/>
      <c r="BE5" s="680"/>
      <c r="BF5" s="681"/>
      <c r="BG5" s="621">
        <v>2492635</v>
      </c>
      <c r="BH5" s="622"/>
      <c r="BI5" s="622"/>
      <c r="BJ5" s="622"/>
      <c r="BK5" s="622"/>
      <c r="BL5" s="622"/>
      <c r="BM5" s="622"/>
      <c r="BN5" s="623"/>
      <c r="BO5" s="659">
        <v>99.8</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245100</v>
      </c>
      <c r="S6" s="622"/>
      <c r="T6" s="622"/>
      <c r="U6" s="622"/>
      <c r="V6" s="622"/>
      <c r="W6" s="622"/>
      <c r="X6" s="622"/>
      <c r="Y6" s="623"/>
      <c r="Z6" s="659">
        <v>1.3</v>
      </c>
      <c r="AA6" s="659"/>
      <c r="AB6" s="659"/>
      <c r="AC6" s="659"/>
      <c r="AD6" s="660">
        <v>245100</v>
      </c>
      <c r="AE6" s="660"/>
      <c r="AF6" s="660"/>
      <c r="AG6" s="660"/>
      <c r="AH6" s="660"/>
      <c r="AI6" s="660"/>
      <c r="AJ6" s="660"/>
      <c r="AK6" s="660"/>
      <c r="AL6" s="624">
        <v>3.1</v>
      </c>
      <c r="AM6" s="625"/>
      <c r="AN6" s="625"/>
      <c r="AO6" s="661"/>
      <c r="AP6" s="618" t="s">
        <v>221</v>
      </c>
      <c r="AQ6" s="619"/>
      <c r="AR6" s="619"/>
      <c r="AS6" s="619"/>
      <c r="AT6" s="619"/>
      <c r="AU6" s="619"/>
      <c r="AV6" s="619"/>
      <c r="AW6" s="619"/>
      <c r="AX6" s="619"/>
      <c r="AY6" s="619"/>
      <c r="AZ6" s="619"/>
      <c r="BA6" s="619"/>
      <c r="BB6" s="619"/>
      <c r="BC6" s="619"/>
      <c r="BD6" s="619"/>
      <c r="BE6" s="619"/>
      <c r="BF6" s="620"/>
      <c r="BG6" s="621">
        <v>2492635</v>
      </c>
      <c r="BH6" s="622"/>
      <c r="BI6" s="622"/>
      <c r="BJ6" s="622"/>
      <c r="BK6" s="622"/>
      <c r="BL6" s="622"/>
      <c r="BM6" s="622"/>
      <c r="BN6" s="623"/>
      <c r="BO6" s="659">
        <v>99.8</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113528</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113528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555</v>
      </c>
      <c r="S7" s="622"/>
      <c r="T7" s="622"/>
      <c r="U7" s="622"/>
      <c r="V7" s="622"/>
      <c r="W7" s="622"/>
      <c r="X7" s="622"/>
      <c r="Y7" s="623"/>
      <c r="Z7" s="659">
        <v>0</v>
      </c>
      <c r="AA7" s="659"/>
      <c r="AB7" s="659"/>
      <c r="AC7" s="659"/>
      <c r="AD7" s="660">
        <v>555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828754</v>
      </c>
      <c r="BH7" s="622"/>
      <c r="BI7" s="622"/>
      <c r="BJ7" s="622"/>
      <c r="BK7" s="622"/>
      <c r="BL7" s="622"/>
      <c r="BM7" s="622"/>
      <c r="BN7" s="623"/>
      <c r="BO7" s="659">
        <v>33.200000000000003</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1922649</v>
      </c>
      <c r="CS7" s="622"/>
      <c r="CT7" s="622"/>
      <c r="CU7" s="622"/>
      <c r="CV7" s="622"/>
      <c r="CW7" s="622"/>
      <c r="CX7" s="622"/>
      <c r="CY7" s="623"/>
      <c r="CZ7" s="659">
        <v>11.4</v>
      </c>
      <c r="DA7" s="659"/>
      <c r="DB7" s="659"/>
      <c r="DC7" s="659"/>
      <c r="DD7" s="627">
        <v>92041</v>
      </c>
      <c r="DE7" s="622"/>
      <c r="DF7" s="622"/>
      <c r="DG7" s="622"/>
      <c r="DH7" s="622"/>
      <c r="DI7" s="622"/>
      <c r="DJ7" s="622"/>
      <c r="DK7" s="622"/>
      <c r="DL7" s="622"/>
      <c r="DM7" s="622"/>
      <c r="DN7" s="622"/>
      <c r="DO7" s="622"/>
      <c r="DP7" s="623"/>
      <c r="DQ7" s="627">
        <v>1591178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6467</v>
      </c>
      <c r="S8" s="622"/>
      <c r="T8" s="622"/>
      <c r="U8" s="622"/>
      <c r="V8" s="622"/>
      <c r="W8" s="622"/>
      <c r="X8" s="622"/>
      <c r="Y8" s="623"/>
      <c r="Z8" s="659">
        <v>0</v>
      </c>
      <c r="AA8" s="659"/>
      <c r="AB8" s="659"/>
      <c r="AC8" s="659"/>
      <c r="AD8" s="660">
        <v>6467</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30919</v>
      </c>
      <c r="BH8" s="622"/>
      <c r="BI8" s="622"/>
      <c r="BJ8" s="622"/>
      <c r="BK8" s="622"/>
      <c r="BL8" s="622"/>
      <c r="BM8" s="622"/>
      <c r="BN8" s="623"/>
      <c r="BO8" s="659">
        <v>1.2</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4687856</v>
      </c>
      <c r="CS8" s="622"/>
      <c r="CT8" s="622"/>
      <c r="CU8" s="622"/>
      <c r="CV8" s="622"/>
      <c r="CW8" s="622"/>
      <c r="CX8" s="622"/>
      <c r="CY8" s="623"/>
      <c r="CZ8" s="659">
        <v>27.7</v>
      </c>
      <c r="DA8" s="659"/>
      <c r="DB8" s="659"/>
      <c r="DC8" s="659"/>
      <c r="DD8" s="627">
        <v>29561</v>
      </c>
      <c r="DE8" s="622"/>
      <c r="DF8" s="622"/>
      <c r="DG8" s="622"/>
      <c r="DH8" s="622"/>
      <c r="DI8" s="622"/>
      <c r="DJ8" s="622"/>
      <c r="DK8" s="622"/>
      <c r="DL8" s="622"/>
      <c r="DM8" s="622"/>
      <c r="DN8" s="622"/>
      <c r="DO8" s="622"/>
      <c r="DP8" s="623"/>
      <c r="DQ8" s="627">
        <v>2665248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7859</v>
      </c>
      <c r="S9" s="622"/>
      <c r="T9" s="622"/>
      <c r="U9" s="622"/>
      <c r="V9" s="622"/>
      <c r="W9" s="622"/>
      <c r="X9" s="622"/>
      <c r="Y9" s="623"/>
      <c r="Z9" s="659">
        <v>0</v>
      </c>
      <c r="AA9" s="659"/>
      <c r="AB9" s="659"/>
      <c r="AC9" s="659"/>
      <c r="AD9" s="660">
        <v>7859</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672938</v>
      </c>
      <c r="BH9" s="622"/>
      <c r="BI9" s="622"/>
      <c r="BJ9" s="622"/>
      <c r="BK9" s="622"/>
      <c r="BL9" s="622"/>
      <c r="BM9" s="622"/>
      <c r="BN9" s="623"/>
      <c r="BO9" s="659">
        <v>26.9</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885638</v>
      </c>
      <c r="CS9" s="622"/>
      <c r="CT9" s="622"/>
      <c r="CU9" s="622"/>
      <c r="CV9" s="622"/>
      <c r="CW9" s="622"/>
      <c r="CX9" s="622"/>
      <c r="CY9" s="623"/>
      <c r="CZ9" s="659">
        <v>5.2</v>
      </c>
      <c r="DA9" s="659"/>
      <c r="DB9" s="659"/>
      <c r="DC9" s="659"/>
      <c r="DD9" s="627">
        <v>89893</v>
      </c>
      <c r="DE9" s="622"/>
      <c r="DF9" s="622"/>
      <c r="DG9" s="622"/>
      <c r="DH9" s="622"/>
      <c r="DI9" s="622"/>
      <c r="DJ9" s="622"/>
      <c r="DK9" s="622"/>
      <c r="DL9" s="622"/>
      <c r="DM9" s="622"/>
      <c r="DN9" s="622"/>
      <c r="DO9" s="622"/>
      <c r="DP9" s="623"/>
      <c r="DQ9" s="627">
        <v>623803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47176</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512629</v>
      </c>
      <c r="S11" s="622"/>
      <c r="T11" s="622"/>
      <c r="U11" s="622"/>
      <c r="V11" s="622"/>
      <c r="W11" s="622"/>
      <c r="X11" s="622"/>
      <c r="Y11" s="623"/>
      <c r="Z11" s="624">
        <v>2.8</v>
      </c>
      <c r="AA11" s="625"/>
      <c r="AB11" s="625"/>
      <c r="AC11" s="626"/>
      <c r="AD11" s="627">
        <v>512629</v>
      </c>
      <c r="AE11" s="622"/>
      <c r="AF11" s="622"/>
      <c r="AG11" s="622"/>
      <c r="AH11" s="622"/>
      <c r="AI11" s="622"/>
      <c r="AJ11" s="622"/>
      <c r="AK11" s="623"/>
      <c r="AL11" s="624">
        <v>6.5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77721</v>
      </c>
      <c r="BH11" s="622"/>
      <c r="BI11" s="622"/>
      <c r="BJ11" s="622"/>
      <c r="BK11" s="622"/>
      <c r="BL11" s="622"/>
      <c r="BM11" s="622"/>
      <c r="BN11" s="623"/>
      <c r="BO11" s="659">
        <v>3.1</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1425779</v>
      </c>
      <c r="CS11" s="622"/>
      <c r="CT11" s="622"/>
      <c r="CU11" s="622"/>
      <c r="CV11" s="622"/>
      <c r="CW11" s="622"/>
      <c r="CX11" s="622"/>
      <c r="CY11" s="623"/>
      <c r="CZ11" s="659">
        <v>8.4</v>
      </c>
      <c r="DA11" s="659"/>
      <c r="DB11" s="659"/>
      <c r="DC11" s="659"/>
      <c r="DD11" s="627">
        <v>593043</v>
      </c>
      <c r="DE11" s="622"/>
      <c r="DF11" s="622"/>
      <c r="DG11" s="622"/>
      <c r="DH11" s="622"/>
      <c r="DI11" s="622"/>
      <c r="DJ11" s="622"/>
      <c r="DK11" s="622"/>
      <c r="DL11" s="622"/>
      <c r="DM11" s="622"/>
      <c r="DN11" s="622"/>
      <c r="DO11" s="622"/>
      <c r="DP11" s="623"/>
      <c r="DQ11" s="627">
        <v>727955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10484</v>
      </c>
      <c r="S12" s="622"/>
      <c r="T12" s="622"/>
      <c r="U12" s="622"/>
      <c r="V12" s="622"/>
      <c r="W12" s="622"/>
      <c r="X12" s="622"/>
      <c r="Y12" s="623"/>
      <c r="Z12" s="659">
        <v>0.1</v>
      </c>
      <c r="AA12" s="659"/>
      <c r="AB12" s="659"/>
      <c r="AC12" s="659"/>
      <c r="AD12" s="660">
        <v>10484</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1422808</v>
      </c>
      <c r="BH12" s="622"/>
      <c r="BI12" s="622"/>
      <c r="BJ12" s="622"/>
      <c r="BK12" s="622"/>
      <c r="BL12" s="622"/>
      <c r="BM12" s="622"/>
      <c r="BN12" s="623"/>
      <c r="BO12" s="659">
        <v>57</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748116</v>
      </c>
      <c r="CS12" s="622"/>
      <c r="CT12" s="622"/>
      <c r="CU12" s="622"/>
      <c r="CV12" s="622"/>
      <c r="CW12" s="622"/>
      <c r="CX12" s="622"/>
      <c r="CY12" s="623"/>
      <c r="CZ12" s="659">
        <v>4.4000000000000004</v>
      </c>
      <c r="DA12" s="659"/>
      <c r="DB12" s="659"/>
      <c r="DC12" s="659"/>
      <c r="DD12" s="627">
        <v>10321</v>
      </c>
      <c r="DE12" s="622"/>
      <c r="DF12" s="622"/>
      <c r="DG12" s="622"/>
      <c r="DH12" s="622"/>
      <c r="DI12" s="622"/>
      <c r="DJ12" s="622"/>
      <c r="DK12" s="622"/>
      <c r="DL12" s="622"/>
      <c r="DM12" s="622"/>
      <c r="DN12" s="622"/>
      <c r="DO12" s="622"/>
      <c r="DP12" s="623"/>
      <c r="DQ12" s="627">
        <v>396467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1379034</v>
      </c>
      <c r="BH13" s="622"/>
      <c r="BI13" s="622"/>
      <c r="BJ13" s="622"/>
      <c r="BK13" s="622"/>
      <c r="BL13" s="622"/>
      <c r="BM13" s="622"/>
      <c r="BN13" s="623"/>
      <c r="BO13" s="659">
        <v>55.2</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1472945</v>
      </c>
      <c r="CS13" s="622"/>
      <c r="CT13" s="622"/>
      <c r="CU13" s="622"/>
      <c r="CV13" s="622"/>
      <c r="CW13" s="622"/>
      <c r="CX13" s="622"/>
      <c r="CY13" s="623"/>
      <c r="CZ13" s="659">
        <v>8.6999999999999993</v>
      </c>
      <c r="DA13" s="659"/>
      <c r="DB13" s="659"/>
      <c r="DC13" s="659"/>
      <c r="DD13" s="627">
        <v>1255922</v>
      </c>
      <c r="DE13" s="622"/>
      <c r="DF13" s="622"/>
      <c r="DG13" s="622"/>
      <c r="DH13" s="622"/>
      <c r="DI13" s="622"/>
      <c r="DJ13" s="622"/>
      <c r="DK13" s="622"/>
      <c r="DL13" s="622"/>
      <c r="DM13" s="622"/>
      <c r="DN13" s="622"/>
      <c r="DO13" s="622"/>
      <c r="DP13" s="623"/>
      <c r="DQ13" s="627">
        <v>448531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1263</v>
      </c>
      <c r="S14" s="622"/>
      <c r="T14" s="622"/>
      <c r="U14" s="622"/>
      <c r="V14" s="622"/>
      <c r="W14" s="622"/>
      <c r="X14" s="622"/>
      <c r="Y14" s="623"/>
      <c r="Z14" s="659">
        <v>0</v>
      </c>
      <c r="AA14" s="659"/>
      <c r="AB14" s="659"/>
      <c r="AC14" s="659"/>
      <c r="AD14" s="660">
        <v>1263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99830</v>
      </c>
      <c r="BH14" s="622"/>
      <c r="BI14" s="622"/>
      <c r="BJ14" s="622"/>
      <c r="BK14" s="622"/>
      <c r="BL14" s="622"/>
      <c r="BM14" s="622"/>
      <c r="BN14" s="623"/>
      <c r="BO14" s="659">
        <v>4</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636300</v>
      </c>
      <c r="CS14" s="622"/>
      <c r="CT14" s="622"/>
      <c r="CU14" s="622"/>
      <c r="CV14" s="622"/>
      <c r="CW14" s="622"/>
      <c r="CX14" s="622"/>
      <c r="CY14" s="623"/>
      <c r="CZ14" s="659">
        <v>3.8</v>
      </c>
      <c r="DA14" s="659"/>
      <c r="DB14" s="659"/>
      <c r="DC14" s="659"/>
      <c r="DD14" s="627">
        <v>141741</v>
      </c>
      <c r="DE14" s="622"/>
      <c r="DF14" s="622"/>
      <c r="DG14" s="622"/>
      <c r="DH14" s="622"/>
      <c r="DI14" s="622"/>
      <c r="DJ14" s="622"/>
      <c r="DK14" s="622"/>
      <c r="DL14" s="622"/>
      <c r="DM14" s="622"/>
      <c r="DN14" s="622"/>
      <c r="DO14" s="622"/>
      <c r="DP14" s="623"/>
      <c r="DQ14" s="627">
        <v>505552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141243</v>
      </c>
      <c r="BH15" s="622"/>
      <c r="BI15" s="622"/>
      <c r="BJ15" s="622"/>
      <c r="BK15" s="622"/>
      <c r="BL15" s="622"/>
      <c r="BM15" s="622"/>
      <c r="BN15" s="623"/>
      <c r="BO15" s="659">
        <v>5.7</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2018850</v>
      </c>
      <c r="CS15" s="622"/>
      <c r="CT15" s="622"/>
      <c r="CU15" s="622"/>
      <c r="CV15" s="622"/>
      <c r="CW15" s="622"/>
      <c r="CX15" s="622"/>
      <c r="CY15" s="623"/>
      <c r="CZ15" s="659">
        <v>11.9</v>
      </c>
      <c r="DA15" s="659"/>
      <c r="DB15" s="659"/>
      <c r="DC15" s="659"/>
      <c r="DD15" s="627">
        <v>510588</v>
      </c>
      <c r="DE15" s="622"/>
      <c r="DF15" s="622"/>
      <c r="DG15" s="622"/>
      <c r="DH15" s="622"/>
      <c r="DI15" s="622"/>
      <c r="DJ15" s="622"/>
      <c r="DK15" s="622"/>
      <c r="DL15" s="622"/>
      <c r="DM15" s="622"/>
      <c r="DN15" s="622"/>
      <c r="DO15" s="622"/>
      <c r="DP15" s="623"/>
      <c r="DQ15" s="627">
        <v>1410180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14102</v>
      </c>
      <c r="S16" s="622"/>
      <c r="T16" s="622"/>
      <c r="U16" s="622"/>
      <c r="V16" s="622"/>
      <c r="W16" s="622"/>
      <c r="X16" s="622"/>
      <c r="Y16" s="623"/>
      <c r="Z16" s="659">
        <v>0.1</v>
      </c>
      <c r="AA16" s="659"/>
      <c r="AB16" s="659"/>
      <c r="AC16" s="659"/>
      <c r="AD16" s="660">
        <v>14102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1673899</v>
      </c>
      <c r="CS16" s="622"/>
      <c r="CT16" s="622"/>
      <c r="CU16" s="622"/>
      <c r="CV16" s="622"/>
      <c r="CW16" s="622"/>
      <c r="CX16" s="622"/>
      <c r="CY16" s="623"/>
      <c r="CZ16" s="659">
        <v>9.9</v>
      </c>
      <c r="DA16" s="659"/>
      <c r="DB16" s="659"/>
      <c r="DC16" s="659"/>
      <c r="DD16" s="627" t="s">
        <v>122</v>
      </c>
      <c r="DE16" s="622"/>
      <c r="DF16" s="622"/>
      <c r="DG16" s="622"/>
      <c r="DH16" s="622"/>
      <c r="DI16" s="622"/>
      <c r="DJ16" s="622"/>
      <c r="DK16" s="622"/>
      <c r="DL16" s="622"/>
      <c r="DM16" s="622"/>
      <c r="DN16" s="622"/>
      <c r="DO16" s="622"/>
      <c r="DP16" s="623"/>
      <c r="DQ16" s="627">
        <v>50403</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34437</v>
      </c>
      <c r="S17" s="622"/>
      <c r="T17" s="622"/>
      <c r="U17" s="622"/>
      <c r="V17" s="622"/>
      <c r="W17" s="622"/>
      <c r="X17" s="622"/>
      <c r="Y17" s="623"/>
      <c r="Z17" s="659">
        <v>0.2</v>
      </c>
      <c r="AA17" s="659"/>
      <c r="AB17" s="659"/>
      <c r="AC17" s="659"/>
      <c r="AD17" s="660">
        <v>34437</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1320463</v>
      </c>
      <c r="CS17" s="622"/>
      <c r="CT17" s="622"/>
      <c r="CU17" s="622"/>
      <c r="CV17" s="622"/>
      <c r="CW17" s="622"/>
      <c r="CX17" s="622"/>
      <c r="CY17" s="623"/>
      <c r="CZ17" s="659">
        <v>7.8</v>
      </c>
      <c r="DA17" s="659"/>
      <c r="DB17" s="659"/>
      <c r="DC17" s="659"/>
      <c r="DD17" s="627" t="s">
        <v>122</v>
      </c>
      <c r="DE17" s="622"/>
      <c r="DF17" s="622"/>
      <c r="DG17" s="622"/>
      <c r="DH17" s="622"/>
      <c r="DI17" s="622"/>
      <c r="DJ17" s="622"/>
      <c r="DK17" s="622"/>
      <c r="DL17" s="622"/>
      <c r="DM17" s="622"/>
      <c r="DN17" s="622"/>
      <c r="DO17" s="622"/>
      <c r="DP17" s="623"/>
      <c r="DQ17" s="627">
        <v>1268984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14594</v>
      </c>
      <c r="S18" s="622"/>
      <c r="T18" s="622"/>
      <c r="U18" s="622"/>
      <c r="V18" s="622"/>
      <c r="W18" s="622"/>
      <c r="X18" s="622"/>
      <c r="Y18" s="623"/>
      <c r="Z18" s="659">
        <v>0.1</v>
      </c>
      <c r="AA18" s="659"/>
      <c r="AB18" s="659"/>
      <c r="AC18" s="659"/>
      <c r="AD18" s="660">
        <v>14594</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11236</v>
      </c>
      <c r="S19" s="622"/>
      <c r="T19" s="622"/>
      <c r="U19" s="622"/>
      <c r="V19" s="622"/>
      <c r="W19" s="622"/>
      <c r="X19" s="622"/>
      <c r="Y19" s="623"/>
      <c r="Z19" s="659">
        <v>0.1</v>
      </c>
      <c r="AA19" s="659"/>
      <c r="AB19" s="659"/>
      <c r="AC19" s="659"/>
      <c r="AD19" s="660">
        <v>11236</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5091</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3358</v>
      </c>
      <c r="S20" s="622"/>
      <c r="T20" s="622"/>
      <c r="U20" s="622"/>
      <c r="V20" s="622"/>
      <c r="W20" s="622"/>
      <c r="X20" s="622"/>
      <c r="Y20" s="623"/>
      <c r="Z20" s="659">
        <v>0</v>
      </c>
      <c r="AA20" s="659"/>
      <c r="AB20" s="659"/>
      <c r="AC20" s="659"/>
      <c r="AD20" s="660">
        <v>3358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5091</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16906023</v>
      </c>
      <c r="CS20" s="622"/>
      <c r="CT20" s="622"/>
      <c r="CU20" s="622"/>
      <c r="CV20" s="622"/>
      <c r="CW20" s="622"/>
      <c r="CX20" s="622"/>
      <c r="CY20" s="623"/>
      <c r="CZ20" s="659">
        <v>100</v>
      </c>
      <c r="DA20" s="659"/>
      <c r="DB20" s="659"/>
      <c r="DC20" s="659"/>
      <c r="DD20" s="627">
        <v>2723110</v>
      </c>
      <c r="DE20" s="622"/>
      <c r="DF20" s="622"/>
      <c r="DG20" s="622"/>
      <c r="DH20" s="622"/>
      <c r="DI20" s="622"/>
      <c r="DJ20" s="622"/>
      <c r="DK20" s="622"/>
      <c r="DL20" s="622"/>
      <c r="DM20" s="622"/>
      <c r="DN20" s="622"/>
      <c r="DO20" s="622"/>
      <c r="DP20" s="623"/>
      <c r="DQ20" s="627">
        <v>9801829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5113245</v>
      </c>
      <c r="S21" s="622"/>
      <c r="T21" s="622"/>
      <c r="U21" s="622"/>
      <c r="V21" s="622"/>
      <c r="W21" s="622"/>
      <c r="X21" s="622"/>
      <c r="Y21" s="623"/>
      <c r="Z21" s="659">
        <v>28</v>
      </c>
      <c r="AA21" s="659"/>
      <c r="AB21" s="659"/>
      <c r="AC21" s="659"/>
      <c r="AD21" s="660">
        <v>4544115</v>
      </c>
      <c r="AE21" s="660"/>
      <c r="AF21" s="660"/>
      <c r="AG21" s="660"/>
      <c r="AH21" s="660"/>
      <c r="AI21" s="660"/>
      <c r="AJ21" s="660"/>
      <c r="AK21" s="660"/>
      <c r="AL21" s="624">
        <v>57.3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5091</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4544115</v>
      </c>
      <c r="S22" s="622"/>
      <c r="T22" s="622"/>
      <c r="U22" s="622"/>
      <c r="V22" s="622"/>
      <c r="W22" s="622"/>
      <c r="X22" s="622"/>
      <c r="Y22" s="623"/>
      <c r="Z22" s="659">
        <v>24.9</v>
      </c>
      <c r="AA22" s="659"/>
      <c r="AB22" s="659"/>
      <c r="AC22" s="659"/>
      <c r="AD22" s="660">
        <v>4544115</v>
      </c>
      <c r="AE22" s="660"/>
      <c r="AF22" s="660"/>
      <c r="AG22" s="660"/>
      <c r="AH22" s="660"/>
      <c r="AI22" s="660"/>
      <c r="AJ22" s="660"/>
      <c r="AK22" s="660"/>
      <c r="AL22" s="624">
        <v>57.3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569130</v>
      </c>
      <c r="S23" s="622"/>
      <c r="T23" s="622"/>
      <c r="U23" s="622"/>
      <c r="V23" s="622"/>
      <c r="W23" s="622"/>
      <c r="X23" s="622"/>
      <c r="Y23" s="623"/>
      <c r="Z23" s="659">
        <v>3.1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6738094</v>
      </c>
      <c r="CS24" s="677"/>
      <c r="CT24" s="677"/>
      <c r="CU24" s="677"/>
      <c r="CV24" s="677"/>
      <c r="CW24" s="677"/>
      <c r="CX24" s="677"/>
      <c r="CY24" s="702"/>
      <c r="CZ24" s="703">
        <v>39.9</v>
      </c>
      <c r="DA24" s="685"/>
      <c r="DB24" s="685"/>
      <c r="DC24" s="705"/>
      <c r="DD24" s="701">
        <v>4896635</v>
      </c>
      <c r="DE24" s="677"/>
      <c r="DF24" s="677"/>
      <c r="DG24" s="677"/>
      <c r="DH24" s="677"/>
      <c r="DI24" s="677"/>
      <c r="DJ24" s="677"/>
      <c r="DK24" s="702"/>
      <c r="DL24" s="701">
        <v>4396501</v>
      </c>
      <c r="DM24" s="677"/>
      <c r="DN24" s="677"/>
      <c r="DO24" s="677"/>
      <c r="DP24" s="677"/>
      <c r="DQ24" s="677"/>
      <c r="DR24" s="677"/>
      <c r="DS24" s="677"/>
      <c r="DT24" s="677"/>
      <c r="DU24" s="677"/>
      <c r="DV24" s="702"/>
      <c r="DW24" s="703">
        <v>55.4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8458461</v>
      </c>
      <c r="S25" s="622"/>
      <c r="T25" s="622"/>
      <c r="U25" s="622"/>
      <c r="V25" s="622"/>
      <c r="W25" s="622"/>
      <c r="X25" s="622"/>
      <c r="Y25" s="623"/>
      <c r="Z25" s="659">
        <v>46.3</v>
      </c>
      <c r="AA25" s="659"/>
      <c r="AB25" s="659"/>
      <c r="AC25" s="659"/>
      <c r="AD25" s="660">
        <v>7889331</v>
      </c>
      <c r="AE25" s="660"/>
      <c r="AF25" s="660"/>
      <c r="AG25" s="660"/>
      <c r="AH25" s="660"/>
      <c r="AI25" s="660"/>
      <c r="AJ25" s="660"/>
      <c r="AK25" s="660"/>
      <c r="AL25" s="624">
        <v>99.4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2563642</v>
      </c>
      <c r="CS25" s="634"/>
      <c r="CT25" s="634"/>
      <c r="CU25" s="634"/>
      <c r="CV25" s="634"/>
      <c r="CW25" s="634"/>
      <c r="CX25" s="634"/>
      <c r="CY25" s="635"/>
      <c r="CZ25" s="624">
        <v>15.2</v>
      </c>
      <c r="DA25" s="636"/>
      <c r="DB25" s="636"/>
      <c r="DC25" s="637"/>
      <c r="DD25" s="627">
        <v>2426358</v>
      </c>
      <c r="DE25" s="634"/>
      <c r="DF25" s="634"/>
      <c r="DG25" s="634"/>
      <c r="DH25" s="634"/>
      <c r="DI25" s="634"/>
      <c r="DJ25" s="634"/>
      <c r="DK25" s="635"/>
      <c r="DL25" s="627">
        <v>2417754</v>
      </c>
      <c r="DM25" s="634"/>
      <c r="DN25" s="634"/>
      <c r="DO25" s="634"/>
      <c r="DP25" s="634"/>
      <c r="DQ25" s="634"/>
      <c r="DR25" s="634"/>
      <c r="DS25" s="634"/>
      <c r="DT25" s="634"/>
      <c r="DU25" s="634"/>
      <c r="DV25" s="635"/>
      <c r="DW25" s="624">
        <v>30.4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2325</v>
      </c>
      <c r="S26" s="622"/>
      <c r="T26" s="622"/>
      <c r="U26" s="622"/>
      <c r="V26" s="622"/>
      <c r="W26" s="622"/>
      <c r="X26" s="622"/>
      <c r="Y26" s="623"/>
      <c r="Z26" s="659">
        <v>0</v>
      </c>
      <c r="AA26" s="659"/>
      <c r="AB26" s="659"/>
      <c r="AC26" s="659"/>
      <c r="AD26" s="660">
        <v>2325</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1597457</v>
      </c>
      <c r="CS26" s="622"/>
      <c r="CT26" s="622"/>
      <c r="CU26" s="622"/>
      <c r="CV26" s="622"/>
      <c r="CW26" s="622"/>
      <c r="CX26" s="622"/>
      <c r="CY26" s="623"/>
      <c r="CZ26" s="624">
        <v>9.4</v>
      </c>
      <c r="DA26" s="636"/>
      <c r="DB26" s="636"/>
      <c r="DC26" s="637"/>
      <c r="DD26" s="627">
        <v>1528434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56162</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2497726</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2853989</v>
      </c>
      <c r="CS27" s="634"/>
      <c r="CT27" s="634"/>
      <c r="CU27" s="634"/>
      <c r="CV27" s="634"/>
      <c r="CW27" s="634"/>
      <c r="CX27" s="634"/>
      <c r="CY27" s="635"/>
      <c r="CZ27" s="624">
        <v>16.899999999999999</v>
      </c>
      <c r="DA27" s="636"/>
      <c r="DB27" s="636"/>
      <c r="DC27" s="637"/>
      <c r="DD27" s="627">
        <v>1201293</v>
      </c>
      <c r="DE27" s="634"/>
      <c r="DF27" s="634"/>
      <c r="DG27" s="634"/>
      <c r="DH27" s="634"/>
      <c r="DI27" s="634"/>
      <c r="DJ27" s="634"/>
      <c r="DK27" s="635"/>
      <c r="DL27" s="627">
        <v>709763</v>
      </c>
      <c r="DM27" s="634"/>
      <c r="DN27" s="634"/>
      <c r="DO27" s="634"/>
      <c r="DP27" s="634"/>
      <c r="DQ27" s="634"/>
      <c r="DR27" s="634"/>
      <c r="DS27" s="634"/>
      <c r="DT27" s="634"/>
      <c r="DU27" s="634"/>
      <c r="DV27" s="635"/>
      <c r="DW27" s="624">
        <v>8.9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109566</v>
      </c>
      <c r="S28" s="622"/>
      <c r="T28" s="622"/>
      <c r="U28" s="622"/>
      <c r="V28" s="622"/>
      <c r="W28" s="622"/>
      <c r="X28" s="622"/>
      <c r="Y28" s="623"/>
      <c r="Z28" s="659">
        <v>0.6</v>
      </c>
      <c r="AA28" s="659"/>
      <c r="AB28" s="659"/>
      <c r="AC28" s="659"/>
      <c r="AD28" s="660">
        <v>9431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1320463</v>
      </c>
      <c r="CS28" s="622"/>
      <c r="CT28" s="622"/>
      <c r="CU28" s="622"/>
      <c r="CV28" s="622"/>
      <c r="CW28" s="622"/>
      <c r="CX28" s="622"/>
      <c r="CY28" s="623"/>
      <c r="CZ28" s="624">
        <v>7.8</v>
      </c>
      <c r="DA28" s="636"/>
      <c r="DB28" s="636"/>
      <c r="DC28" s="637"/>
      <c r="DD28" s="627">
        <v>1268984</v>
      </c>
      <c r="DE28" s="622"/>
      <c r="DF28" s="622"/>
      <c r="DG28" s="622"/>
      <c r="DH28" s="622"/>
      <c r="DI28" s="622"/>
      <c r="DJ28" s="622"/>
      <c r="DK28" s="623"/>
      <c r="DL28" s="627">
        <v>1268984</v>
      </c>
      <c r="DM28" s="622"/>
      <c r="DN28" s="622"/>
      <c r="DO28" s="622"/>
      <c r="DP28" s="622"/>
      <c r="DQ28" s="622"/>
      <c r="DR28" s="622"/>
      <c r="DS28" s="622"/>
      <c r="DT28" s="622"/>
      <c r="DU28" s="622"/>
      <c r="DV28" s="623"/>
      <c r="DW28" s="624">
        <v>16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70003</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1320256</v>
      </c>
      <c r="CS29" s="634"/>
      <c r="CT29" s="634"/>
      <c r="CU29" s="634"/>
      <c r="CV29" s="634"/>
      <c r="CW29" s="634"/>
      <c r="CX29" s="634"/>
      <c r="CY29" s="635"/>
      <c r="CZ29" s="624">
        <v>7.8</v>
      </c>
      <c r="DA29" s="636"/>
      <c r="DB29" s="636"/>
      <c r="DC29" s="637"/>
      <c r="DD29" s="627">
        <v>1268777</v>
      </c>
      <c r="DE29" s="634"/>
      <c r="DF29" s="634"/>
      <c r="DG29" s="634"/>
      <c r="DH29" s="634"/>
      <c r="DI29" s="634"/>
      <c r="DJ29" s="634"/>
      <c r="DK29" s="635"/>
      <c r="DL29" s="627">
        <v>1268777</v>
      </c>
      <c r="DM29" s="634"/>
      <c r="DN29" s="634"/>
      <c r="DO29" s="634"/>
      <c r="DP29" s="634"/>
      <c r="DQ29" s="634"/>
      <c r="DR29" s="634"/>
      <c r="DS29" s="634"/>
      <c r="DT29" s="634"/>
      <c r="DU29" s="634"/>
      <c r="DV29" s="635"/>
      <c r="DW29" s="624">
        <v>16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2919475</v>
      </c>
      <c r="S30" s="622"/>
      <c r="T30" s="622"/>
      <c r="U30" s="622"/>
      <c r="V30" s="622"/>
      <c r="W30" s="622"/>
      <c r="X30" s="622"/>
      <c r="Y30" s="623"/>
      <c r="Z30" s="659">
        <v>16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1277334</v>
      </c>
      <c r="CS30" s="622"/>
      <c r="CT30" s="622"/>
      <c r="CU30" s="622"/>
      <c r="CV30" s="622"/>
      <c r="CW30" s="622"/>
      <c r="CX30" s="622"/>
      <c r="CY30" s="623"/>
      <c r="CZ30" s="624">
        <v>7.6</v>
      </c>
      <c r="DA30" s="636"/>
      <c r="DB30" s="636"/>
      <c r="DC30" s="637"/>
      <c r="DD30" s="627">
        <v>1225855</v>
      </c>
      <c r="DE30" s="622"/>
      <c r="DF30" s="622"/>
      <c r="DG30" s="622"/>
      <c r="DH30" s="622"/>
      <c r="DI30" s="622"/>
      <c r="DJ30" s="622"/>
      <c r="DK30" s="623"/>
      <c r="DL30" s="627">
        <v>1225855</v>
      </c>
      <c r="DM30" s="622"/>
      <c r="DN30" s="622"/>
      <c r="DO30" s="622"/>
      <c r="DP30" s="622"/>
      <c r="DQ30" s="622"/>
      <c r="DR30" s="622"/>
      <c r="DS30" s="622"/>
      <c r="DT30" s="622"/>
      <c r="DU30" s="622"/>
      <c r="DV30" s="623"/>
      <c r="DW30" s="624">
        <v>15.4</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97.5</v>
      </c>
      <c r="BN31" s="684"/>
      <c r="BO31" s="684"/>
      <c r="BP31" s="684"/>
      <c r="BQ31" s="686"/>
      <c r="BR31" s="683">
        <v>99.4</v>
      </c>
      <c r="BS31" s="684"/>
      <c r="BT31" s="684"/>
      <c r="BU31" s="684"/>
      <c r="BV31" s="684"/>
      <c r="BW31" s="684"/>
      <c r="BX31" s="685">
        <v>96.8</v>
      </c>
      <c r="BY31" s="684"/>
      <c r="BZ31" s="684"/>
      <c r="CA31" s="684"/>
      <c r="CB31" s="686"/>
      <c r="CD31" s="642"/>
      <c r="CE31" s="643"/>
      <c r="CF31" s="618" t="s">
        <v>300</v>
      </c>
      <c r="CG31" s="619"/>
      <c r="CH31" s="619"/>
      <c r="CI31" s="619"/>
      <c r="CJ31" s="619"/>
      <c r="CK31" s="619"/>
      <c r="CL31" s="619"/>
      <c r="CM31" s="619"/>
      <c r="CN31" s="619"/>
      <c r="CO31" s="619"/>
      <c r="CP31" s="619"/>
      <c r="CQ31" s="620"/>
      <c r="CR31" s="621">
        <v>42922</v>
      </c>
      <c r="CS31" s="634"/>
      <c r="CT31" s="634"/>
      <c r="CU31" s="634"/>
      <c r="CV31" s="634"/>
      <c r="CW31" s="634"/>
      <c r="CX31" s="634"/>
      <c r="CY31" s="635"/>
      <c r="CZ31" s="624">
        <v>0.3</v>
      </c>
      <c r="DA31" s="636"/>
      <c r="DB31" s="636"/>
      <c r="DC31" s="637"/>
      <c r="DD31" s="627">
        <v>42922</v>
      </c>
      <c r="DE31" s="634"/>
      <c r="DF31" s="634"/>
      <c r="DG31" s="634"/>
      <c r="DH31" s="634"/>
      <c r="DI31" s="634"/>
      <c r="DJ31" s="634"/>
      <c r="DK31" s="635"/>
      <c r="DL31" s="627">
        <v>42922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2643672</v>
      </c>
      <c r="S32" s="622"/>
      <c r="T32" s="622"/>
      <c r="U32" s="622"/>
      <c r="V32" s="622"/>
      <c r="W32" s="622"/>
      <c r="X32" s="622"/>
      <c r="Y32" s="623"/>
      <c r="Z32" s="659">
        <v>14.5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99.3</v>
      </c>
      <c r="BH32" s="634"/>
      <c r="BI32" s="634"/>
      <c r="BJ32" s="634"/>
      <c r="BK32" s="634"/>
      <c r="BL32" s="634"/>
      <c r="BM32" s="625">
        <v>97.5</v>
      </c>
      <c r="BN32" s="634"/>
      <c r="BO32" s="634"/>
      <c r="BP32" s="634"/>
      <c r="BQ32" s="657"/>
      <c r="BR32" s="687">
        <v>99.4</v>
      </c>
      <c r="BS32" s="634"/>
      <c r="BT32" s="634"/>
      <c r="BU32" s="634"/>
      <c r="BV32" s="634"/>
      <c r="BW32" s="634"/>
      <c r="BX32" s="625">
        <v>97.6</v>
      </c>
      <c r="BY32" s="634"/>
      <c r="BZ32" s="634"/>
      <c r="CA32" s="634"/>
      <c r="CB32" s="657"/>
      <c r="CD32" s="644"/>
      <c r="CE32" s="645"/>
      <c r="CF32" s="618" t="s">
        <v>304</v>
      </c>
      <c r="CG32" s="619"/>
      <c r="CH32" s="619"/>
      <c r="CI32" s="619"/>
      <c r="CJ32" s="619"/>
      <c r="CK32" s="619"/>
      <c r="CL32" s="619"/>
      <c r="CM32" s="619"/>
      <c r="CN32" s="619"/>
      <c r="CO32" s="619"/>
      <c r="CP32" s="619"/>
      <c r="CQ32" s="620"/>
      <c r="CR32" s="621">
        <v>207</v>
      </c>
      <c r="CS32" s="622"/>
      <c r="CT32" s="622"/>
      <c r="CU32" s="622"/>
      <c r="CV32" s="622"/>
      <c r="CW32" s="622"/>
      <c r="CX32" s="622"/>
      <c r="CY32" s="623"/>
      <c r="CZ32" s="624">
        <v>0</v>
      </c>
      <c r="DA32" s="636"/>
      <c r="DB32" s="636"/>
      <c r="DC32" s="637"/>
      <c r="DD32" s="627">
        <v>207</v>
      </c>
      <c r="DE32" s="622"/>
      <c r="DF32" s="622"/>
      <c r="DG32" s="622"/>
      <c r="DH32" s="622"/>
      <c r="DI32" s="622"/>
      <c r="DJ32" s="622"/>
      <c r="DK32" s="623"/>
      <c r="DL32" s="627">
        <v>207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88518</v>
      </c>
      <c r="S33" s="622"/>
      <c r="T33" s="622"/>
      <c r="U33" s="622"/>
      <c r="V33" s="622"/>
      <c r="W33" s="622"/>
      <c r="X33" s="622"/>
      <c r="Y33" s="623"/>
      <c r="Z33" s="659">
        <v>0.5</v>
      </c>
      <c r="AA33" s="659"/>
      <c r="AB33" s="659"/>
      <c r="AC33" s="659"/>
      <c r="AD33" s="660">
        <v>31977</v>
      </c>
      <c r="AE33" s="660"/>
      <c r="AF33" s="660"/>
      <c r="AG33" s="660"/>
      <c r="AH33" s="660"/>
      <c r="AI33" s="660"/>
      <c r="AJ33" s="660"/>
      <c r="AK33" s="660"/>
      <c r="AL33" s="624">
        <v>0.4</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99.4</v>
      </c>
      <c r="BH33" s="606"/>
      <c r="BI33" s="606"/>
      <c r="BJ33" s="606"/>
      <c r="BK33" s="606"/>
      <c r="BL33" s="606"/>
      <c r="BM33" s="652">
        <v>97.1</v>
      </c>
      <c r="BN33" s="606"/>
      <c r="BO33" s="606"/>
      <c r="BP33" s="606"/>
      <c r="BQ33" s="669"/>
      <c r="BR33" s="682">
        <v>99.3</v>
      </c>
      <c r="BS33" s="606"/>
      <c r="BT33" s="606"/>
      <c r="BU33" s="606"/>
      <c r="BV33" s="606"/>
      <c r="BW33" s="606"/>
      <c r="BX33" s="652">
        <v>95.8</v>
      </c>
      <c r="BY33" s="606"/>
      <c r="BZ33" s="606"/>
      <c r="CA33" s="606"/>
      <c r="CB33" s="669"/>
      <c r="CD33" s="618" t="s">
        <v>307</v>
      </c>
      <c r="CE33" s="619"/>
      <c r="CF33" s="619"/>
      <c r="CG33" s="619"/>
      <c r="CH33" s="619"/>
      <c r="CI33" s="619"/>
      <c r="CJ33" s="619"/>
      <c r="CK33" s="619"/>
      <c r="CL33" s="619"/>
      <c r="CM33" s="619"/>
      <c r="CN33" s="619"/>
      <c r="CO33" s="619"/>
      <c r="CP33" s="619"/>
      <c r="CQ33" s="620"/>
      <c r="CR33" s="621">
        <v>5770920</v>
      </c>
      <c r="CS33" s="634"/>
      <c r="CT33" s="634"/>
      <c r="CU33" s="634"/>
      <c r="CV33" s="634"/>
      <c r="CW33" s="634"/>
      <c r="CX33" s="634"/>
      <c r="CY33" s="635"/>
      <c r="CZ33" s="624">
        <v>34.1</v>
      </c>
      <c r="DA33" s="636"/>
      <c r="DB33" s="636"/>
      <c r="DC33" s="637"/>
      <c r="DD33" s="627">
        <v>4263930</v>
      </c>
      <c r="DE33" s="634"/>
      <c r="DF33" s="634"/>
      <c r="DG33" s="634"/>
      <c r="DH33" s="634"/>
      <c r="DI33" s="634"/>
      <c r="DJ33" s="634"/>
      <c r="DK33" s="635"/>
      <c r="DL33" s="627">
        <v>2759722</v>
      </c>
      <c r="DM33" s="634"/>
      <c r="DN33" s="634"/>
      <c r="DO33" s="634"/>
      <c r="DP33" s="634"/>
      <c r="DQ33" s="634"/>
      <c r="DR33" s="634"/>
      <c r="DS33" s="634"/>
      <c r="DT33" s="634"/>
      <c r="DU33" s="634"/>
      <c r="DV33" s="635"/>
      <c r="DW33" s="624">
        <v>34.799999999999997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281212</v>
      </c>
      <c r="S34" s="622"/>
      <c r="T34" s="622"/>
      <c r="U34" s="622"/>
      <c r="V34" s="622"/>
      <c r="W34" s="622"/>
      <c r="X34" s="622"/>
      <c r="Y34" s="623"/>
      <c r="Z34" s="659">
        <v>1.5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1668716</v>
      </c>
      <c r="CS34" s="622"/>
      <c r="CT34" s="622"/>
      <c r="CU34" s="622"/>
      <c r="CV34" s="622"/>
      <c r="CW34" s="622"/>
      <c r="CX34" s="622"/>
      <c r="CY34" s="623"/>
      <c r="CZ34" s="624">
        <v>9.9</v>
      </c>
      <c r="DA34" s="636"/>
      <c r="DB34" s="636"/>
      <c r="DC34" s="637"/>
      <c r="DD34" s="627">
        <v>1231355</v>
      </c>
      <c r="DE34" s="622"/>
      <c r="DF34" s="622"/>
      <c r="DG34" s="622"/>
      <c r="DH34" s="622"/>
      <c r="DI34" s="622"/>
      <c r="DJ34" s="622"/>
      <c r="DK34" s="623"/>
      <c r="DL34" s="627">
        <v>1088260</v>
      </c>
      <c r="DM34" s="622"/>
      <c r="DN34" s="622"/>
      <c r="DO34" s="622"/>
      <c r="DP34" s="622"/>
      <c r="DQ34" s="622"/>
      <c r="DR34" s="622"/>
      <c r="DS34" s="622"/>
      <c r="DT34" s="622"/>
      <c r="DU34" s="622"/>
      <c r="DV34" s="623"/>
      <c r="DW34" s="624">
        <v>13.7</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1624980</v>
      </c>
      <c r="S35" s="622"/>
      <c r="T35" s="622"/>
      <c r="U35" s="622"/>
      <c r="V35" s="622"/>
      <c r="W35" s="622"/>
      <c r="X35" s="622"/>
      <c r="Y35" s="623"/>
      <c r="Z35" s="659">
        <v>8.9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83381</v>
      </c>
      <c r="CS35" s="634"/>
      <c r="CT35" s="634"/>
      <c r="CU35" s="634"/>
      <c r="CV35" s="634"/>
      <c r="CW35" s="634"/>
      <c r="CX35" s="634"/>
      <c r="CY35" s="635"/>
      <c r="CZ35" s="624">
        <v>0.5</v>
      </c>
      <c r="DA35" s="636"/>
      <c r="DB35" s="636"/>
      <c r="DC35" s="637"/>
      <c r="DD35" s="627">
        <v>63025</v>
      </c>
      <c r="DE35" s="634"/>
      <c r="DF35" s="634"/>
      <c r="DG35" s="634"/>
      <c r="DH35" s="634"/>
      <c r="DI35" s="634"/>
      <c r="DJ35" s="634"/>
      <c r="DK35" s="635"/>
      <c r="DL35" s="627">
        <v>63025</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746176</v>
      </c>
      <c r="S36" s="622"/>
      <c r="T36" s="622"/>
      <c r="U36" s="622"/>
      <c r="V36" s="622"/>
      <c r="W36" s="622"/>
      <c r="X36" s="622"/>
      <c r="Y36" s="623"/>
      <c r="Z36" s="659">
        <v>4.0999999999999996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1489871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148399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1480504</v>
      </c>
      <c r="CS36" s="622"/>
      <c r="CT36" s="622"/>
      <c r="CU36" s="622"/>
      <c r="CV36" s="622"/>
      <c r="CW36" s="622"/>
      <c r="CX36" s="622"/>
      <c r="CY36" s="623"/>
      <c r="CZ36" s="624">
        <v>8.8000000000000007</v>
      </c>
      <c r="DA36" s="636"/>
      <c r="DB36" s="636"/>
      <c r="DC36" s="637"/>
      <c r="DD36" s="627">
        <v>912445</v>
      </c>
      <c r="DE36" s="622"/>
      <c r="DF36" s="622"/>
      <c r="DG36" s="622"/>
      <c r="DH36" s="622"/>
      <c r="DI36" s="622"/>
      <c r="DJ36" s="622"/>
      <c r="DK36" s="623"/>
      <c r="DL36" s="627">
        <v>433179</v>
      </c>
      <c r="DM36" s="622"/>
      <c r="DN36" s="622"/>
      <c r="DO36" s="622"/>
      <c r="DP36" s="622"/>
      <c r="DQ36" s="622"/>
      <c r="DR36" s="622"/>
      <c r="DS36" s="622"/>
      <c r="DT36" s="622"/>
      <c r="DU36" s="622"/>
      <c r="DV36" s="623"/>
      <c r="DW36" s="624">
        <v>5.5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93375</v>
      </c>
      <c r="S37" s="622"/>
      <c r="T37" s="622"/>
      <c r="U37" s="622"/>
      <c r="V37" s="622"/>
      <c r="W37" s="622"/>
      <c r="X37" s="622"/>
      <c r="Y37" s="623"/>
      <c r="Z37" s="659">
        <v>0.5</v>
      </c>
      <c r="AA37" s="659"/>
      <c r="AB37" s="659"/>
      <c r="AC37" s="659"/>
      <c r="AD37" s="660">
        <v>56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34728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100166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20829</v>
      </c>
      <c r="CS37" s="634"/>
      <c r="CT37" s="634"/>
      <c r="CU37" s="634"/>
      <c r="CV37" s="634"/>
      <c r="CW37" s="634"/>
      <c r="CX37" s="634"/>
      <c r="CY37" s="635"/>
      <c r="CZ37" s="624">
        <v>0.1</v>
      </c>
      <c r="DA37" s="636"/>
      <c r="DB37" s="636"/>
      <c r="DC37" s="637"/>
      <c r="DD37" s="627">
        <v>20829</v>
      </c>
      <c r="DE37" s="634"/>
      <c r="DF37" s="634"/>
      <c r="DG37" s="634"/>
      <c r="DH37" s="634"/>
      <c r="DI37" s="634"/>
      <c r="DJ37" s="634"/>
      <c r="DK37" s="635"/>
      <c r="DL37" s="627">
        <v>12048</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1185300</v>
      </c>
      <c r="S38" s="622"/>
      <c r="T38" s="622"/>
      <c r="U38" s="622"/>
      <c r="V38" s="622"/>
      <c r="W38" s="622"/>
      <c r="X38" s="622"/>
      <c r="Y38" s="623"/>
      <c r="Z38" s="659">
        <v>6.5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23644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2838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1455143</v>
      </c>
      <c r="CS38" s="622"/>
      <c r="CT38" s="622"/>
      <c r="CU38" s="622"/>
      <c r="CV38" s="622"/>
      <c r="CW38" s="622"/>
      <c r="CX38" s="622"/>
      <c r="CY38" s="623"/>
      <c r="CZ38" s="624">
        <v>8.6</v>
      </c>
      <c r="DA38" s="636"/>
      <c r="DB38" s="636"/>
      <c r="DC38" s="637"/>
      <c r="DD38" s="627">
        <v>1194453</v>
      </c>
      <c r="DE38" s="622"/>
      <c r="DF38" s="622"/>
      <c r="DG38" s="622"/>
      <c r="DH38" s="622"/>
      <c r="DI38" s="622"/>
      <c r="DJ38" s="622"/>
      <c r="DK38" s="623"/>
      <c r="DL38" s="627">
        <v>1146220</v>
      </c>
      <c r="DM38" s="622"/>
      <c r="DN38" s="622"/>
      <c r="DO38" s="622"/>
      <c r="DP38" s="622"/>
      <c r="DQ38" s="622"/>
      <c r="DR38" s="622"/>
      <c r="DS38" s="622"/>
      <c r="DT38" s="622"/>
      <c r="DU38" s="622"/>
      <c r="DV38" s="623"/>
      <c r="DW38" s="624">
        <v>14.4</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4108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1054138</v>
      </c>
      <c r="CS39" s="634"/>
      <c r="CT39" s="634"/>
      <c r="CU39" s="634"/>
      <c r="CV39" s="634"/>
      <c r="CW39" s="634"/>
      <c r="CX39" s="634"/>
      <c r="CY39" s="635"/>
      <c r="CZ39" s="624">
        <v>6.2</v>
      </c>
      <c r="DA39" s="636"/>
      <c r="DB39" s="636"/>
      <c r="DC39" s="637"/>
      <c r="DD39" s="627">
        <v>833614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7600</v>
      </c>
      <c r="S40" s="622"/>
      <c r="T40" s="622"/>
      <c r="U40" s="622"/>
      <c r="V40" s="622"/>
      <c r="W40" s="622"/>
      <c r="X40" s="622"/>
      <c r="Y40" s="623"/>
      <c r="Z40" s="659">
        <v>0</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29038</v>
      </c>
      <c r="CS40" s="622"/>
      <c r="CT40" s="622"/>
      <c r="CU40" s="622"/>
      <c r="CV40" s="622"/>
      <c r="CW40" s="622"/>
      <c r="CX40" s="622"/>
      <c r="CY40" s="623"/>
      <c r="CZ40" s="624">
        <v>0.2</v>
      </c>
      <c r="DA40" s="636"/>
      <c r="DB40" s="636"/>
      <c r="DC40" s="637"/>
      <c r="DD40" s="627">
        <v>29038</v>
      </c>
      <c r="DE40" s="622"/>
      <c r="DF40" s="622"/>
      <c r="DG40" s="622"/>
      <c r="DH40" s="622"/>
      <c r="DI40" s="622"/>
      <c r="DJ40" s="622"/>
      <c r="DK40" s="623"/>
      <c r="DL40" s="627">
        <v>29038</v>
      </c>
      <c r="DM40" s="622"/>
      <c r="DN40" s="622"/>
      <c r="DO40" s="622"/>
      <c r="DP40" s="622"/>
      <c r="DQ40" s="622"/>
      <c r="DR40" s="622"/>
      <c r="DS40" s="622"/>
      <c r="DT40" s="622"/>
      <c r="DU40" s="622"/>
      <c r="DV40" s="623"/>
      <c r="DW40" s="624">
        <v>0.4</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18279225</v>
      </c>
      <c r="S41" s="646"/>
      <c r="T41" s="646"/>
      <c r="U41" s="646"/>
      <c r="V41" s="646"/>
      <c r="W41" s="646"/>
      <c r="X41" s="646"/>
      <c r="Y41" s="649"/>
      <c r="Z41" s="650">
        <v>100</v>
      </c>
      <c r="AA41" s="650"/>
      <c r="AB41" s="650"/>
      <c r="AC41" s="650"/>
      <c r="AD41" s="651">
        <v>7933120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302253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1129246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523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4397009</v>
      </c>
      <c r="CS42" s="634"/>
      <c r="CT42" s="634"/>
      <c r="CU42" s="634"/>
      <c r="CV42" s="634"/>
      <c r="CW42" s="634"/>
      <c r="CX42" s="634"/>
      <c r="CY42" s="635"/>
      <c r="CZ42" s="624">
        <v>26</v>
      </c>
      <c r="DA42" s="636"/>
      <c r="DB42" s="636"/>
      <c r="DC42" s="637"/>
      <c r="DD42" s="627">
        <v>641264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159519</v>
      </c>
      <c r="CS43" s="634"/>
      <c r="CT43" s="634"/>
      <c r="CU43" s="634"/>
      <c r="CV43" s="634"/>
      <c r="CW43" s="634"/>
      <c r="CX43" s="634"/>
      <c r="CY43" s="635"/>
      <c r="CZ43" s="624">
        <v>0.9</v>
      </c>
      <c r="DA43" s="636"/>
      <c r="DB43" s="636"/>
      <c r="DC43" s="637"/>
      <c r="DD43" s="627">
        <v>120649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2723110</v>
      </c>
      <c r="CS44" s="622"/>
      <c r="CT44" s="622"/>
      <c r="CU44" s="622"/>
      <c r="CV44" s="622"/>
      <c r="CW44" s="622"/>
      <c r="CX44" s="622"/>
      <c r="CY44" s="623"/>
      <c r="CZ44" s="624">
        <v>16.100000000000001</v>
      </c>
      <c r="DA44" s="625"/>
      <c r="DB44" s="625"/>
      <c r="DC44" s="626"/>
      <c r="DD44" s="627">
        <v>590861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1278332</v>
      </c>
      <c r="CS45" s="634"/>
      <c r="CT45" s="634"/>
      <c r="CU45" s="634"/>
      <c r="CV45" s="634"/>
      <c r="CW45" s="634"/>
      <c r="CX45" s="634"/>
      <c r="CY45" s="635"/>
      <c r="CZ45" s="624">
        <v>7.6</v>
      </c>
      <c r="DA45" s="636"/>
      <c r="DB45" s="636"/>
      <c r="DC45" s="637"/>
      <c r="DD45" s="627">
        <v>31122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1391680</v>
      </c>
      <c r="CS46" s="622"/>
      <c r="CT46" s="622"/>
      <c r="CU46" s="622"/>
      <c r="CV46" s="622"/>
      <c r="CW46" s="622"/>
      <c r="CX46" s="622"/>
      <c r="CY46" s="623"/>
      <c r="CZ46" s="624">
        <v>8.1999999999999993</v>
      </c>
      <c r="DA46" s="625"/>
      <c r="DB46" s="625"/>
      <c r="DC46" s="626"/>
      <c r="DD46" s="627">
        <v>542341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1673899</v>
      </c>
      <c r="CS47" s="634"/>
      <c r="CT47" s="634"/>
      <c r="CU47" s="634"/>
      <c r="CV47" s="634"/>
      <c r="CW47" s="634"/>
      <c r="CX47" s="634"/>
      <c r="CY47" s="635"/>
      <c r="CZ47" s="624">
        <v>9.9</v>
      </c>
      <c r="DA47" s="636"/>
      <c r="DB47" s="636"/>
      <c r="DC47" s="637"/>
      <c r="DD47" s="627">
        <v>50403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16906023</v>
      </c>
      <c r="CS49" s="606"/>
      <c r="CT49" s="606"/>
      <c r="CU49" s="606"/>
      <c r="CV49" s="606"/>
      <c r="CW49" s="606"/>
      <c r="CX49" s="606"/>
      <c r="CY49" s="607"/>
      <c r="CZ49" s="608">
        <v>100</v>
      </c>
      <c r="DA49" s="609"/>
      <c r="DB49" s="609"/>
      <c r="DC49" s="610"/>
      <c r="DD49" s="611">
        <v>9801829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gjpgJTeslFdySNroMVk+iDSC0E7f8PC403mFOobeSqccZBpOy8ifD9e26Cev5T/967F0FI3rGQvsIwlr5IUg==" saltValue="FAuHbdbTWk1/mc+YfUaO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353</v>
      </c>
      <c r="DK2" s="1091"/>
      <c r="DL2" s="1091"/>
      <c r="DM2" s="1091"/>
      <c r="DN2" s="1091"/>
      <c r="DO2" s="1092"/>
      <c r="DP2" s="228"/>
      <c r="DQ2" s="1090" t="s">
        <v>354</v>
      </c>
      <c r="DR2" s="1091"/>
      <c r="DS2" s="1091"/>
      <c r="DT2" s="1091"/>
      <c r="DU2" s="1091"/>
      <c r="DV2" s="1091"/>
      <c r="DW2" s="1091"/>
      <c r="DX2" s="1091"/>
      <c r="DY2" s="1091"/>
      <c r="DZ2" s="109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355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3" t="s">
        <v>371</v>
      </c>
      <c r="DH5" s="1084"/>
      <c r="DI5" s="1084"/>
      <c r="DJ5" s="1084"/>
      <c r="DK5" s="1085"/>
      <c r="DL5" s="1083" t="s">
        <v>372</v>
      </c>
      <c r="DM5" s="1084"/>
      <c r="DN5" s="1084"/>
      <c r="DO5" s="1084"/>
      <c r="DP5" s="1085"/>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15">
      <c r="A7" s="236">
        <v>1</v>
      </c>
      <c r="B7" s="1046" t="s">
        <v>374</v>
      </c>
      <c r="C7" s="1047"/>
      <c r="D7" s="1047"/>
      <c r="E7" s="1047"/>
      <c r="F7" s="1047"/>
      <c r="G7" s="1047"/>
      <c r="H7" s="1047"/>
      <c r="I7" s="1047"/>
      <c r="J7" s="1047"/>
      <c r="K7" s="1047"/>
      <c r="L7" s="1047"/>
      <c r="M7" s="1047"/>
      <c r="N7" s="1047"/>
      <c r="O7" s="1047"/>
      <c r="P7" s="1048"/>
      <c r="Q7" s="1101">
        <v>18279</v>
      </c>
      <c r="R7" s="1102"/>
      <c r="S7" s="1102"/>
      <c r="T7" s="1102"/>
      <c r="U7" s="1102"/>
      <c r="V7" s="1102">
        <v>16906</v>
      </c>
      <c r="W7" s="1102"/>
      <c r="X7" s="1102"/>
      <c r="Y7" s="1102"/>
      <c r="Z7" s="1102"/>
      <c r="AA7" s="1102">
        <v>1373</v>
      </c>
      <c r="AB7" s="1102"/>
      <c r="AC7" s="1102"/>
      <c r="AD7" s="1102"/>
      <c r="AE7" s="1103"/>
      <c r="AF7" s="1104">
        <v>1230</v>
      </c>
      <c r="AG7" s="1105"/>
      <c r="AH7" s="1105"/>
      <c r="AI7" s="1105"/>
      <c r="AJ7" s="1106"/>
      <c r="AK7" s="1107">
        <v>1625</v>
      </c>
      <c r="AL7" s="1108"/>
      <c r="AM7" s="1108"/>
      <c r="AN7" s="1108"/>
      <c r="AO7" s="1108"/>
      <c r="AP7" s="1108">
        <v>12463</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554</v>
      </c>
      <c r="BT7" s="1099"/>
      <c r="BU7" s="1099"/>
      <c r="BV7" s="1099"/>
      <c r="BW7" s="1099"/>
      <c r="BX7" s="1099"/>
      <c r="BY7" s="1099"/>
      <c r="BZ7" s="1099"/>
      <c r="CA7" s="1099"/>
      <c r="CB7" s="1099"/>
      <c r="CC7" s="1099"/>
      <c r="CD7" s="1099"/>
      <c r="CE7" s="1099"/>
      <c r="CF7" s="1099"/>
      <c r="CG7" s="1111"/>
      <c r="CH7" s="1095">
        <v>-2</v>
      </c>
      <c r="CI7" s="1096"/>
      <c r="CJ7" s="1096"/>
      <c r="CK7" s="1096"/>
      <c r="CL7" s="1097"/>
      <c r="CM7" s="1095">
        <v>61</v>
      </c>
      <c r="CN7" s="1096"/>
      <c r="CO7" s="1096"/>
      <c r="CP7" s="1096"/>
      <c r="CQ7" s="1097"/>
      <c r="CR7" s="1095">
        <v>2</v>
      </c>
      <c r="CS7" s="1096"/>
      <c r="CT7" s="1096"/>
      <c r="CU7" s="1096"/>
      <c r="CV7" s="1097"/>
      <c r="CW7" s="1095" t="s">
        <v>548</v>
      </c>
      <c r="CX7" s="1096"/>
      <c r="CY7" s="1096"/>
      <c r="CZ7" s="1096"/>
      <c r="DA7" s="1097"/>
      <c r="DB7" s="1095" t="s">
        <v>548</v>
      </c>
      <c r="DC7" s="1096"/>
      <c r="DD7" s="1096"/>
      <c r="DE7" s="1096"/>
      <c r="DF7" s="1097"/>
      <c r="DG7" s="1095">
        <v>276</v>
      </c>
      <c r="DH7" s="1096"/>
      <c r="DI7" s="1096"/>
      <c r="DJ7" s="1096"/>
      <c r="DK7" s="1097"/>
      <c r="DL7" s="1095" t="s">
        <v>548</v>
      </c>
      <c r="DM7" s="1096"/>
      <c r="DN7" s="1096"/>
      <c r="DO7" s="1096"/>
      <c r="DP7" s="1097"/>
      <c r="DQ7" s="1095" t="s">
        <v>548</v>
      </c>
      <c r="DR7" s="1096"/>
      <c r="DS7" s="1096"/>
      <c r="DT7" s="1096"/>
      <c r="DU7" s="1097"/>
      <c r="DV7" s="1098"/>
      <c r="DW7" s="1099"/>
      <c r="DX7" s="1099"/>
      <c r="DY7" s="1099"/>
      <c r="DZ7" s="1100"/>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79"/>
      <c r="AL8" s="1080"/>
      <c r="AM8" s="1080"/>
      <c r="AN8" s="1080"/>
      <c r="AO8" s="1080"/>
      <c r="AP8" s="1080"/>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6">
        <v>18279</v>
      </c>
      <c r="R23" s="1060"/>
      <c r="S23" s="1060"/>
      <c r="T23" s="1060"/>
      <c r="U23" s="1060"/>
      <c r="V23" s="1060">
        <v>16906</v>
      </c>
      <c r="W23" s="1060"/>
      <c r="X23" s="1060"/>
      <c r="Y23" s="1060"/>
      <c r="Z23" s="1060"/>
      <c r="AA23" s="1060">
        <v>1373</v>
      </c>
      <c r="AB23" s="1060"/>
      <c r="AC23" s="1060"/>
      <c r="AD23" s="1060"/>
      <c r="AE23" s="1067"/>
      <c r="AF23" s="1068">
        <v>1230</v>
      </c>
      <c r="AG23" s="1060"/>
      <c r="AH23" s="1060"/>
      <c r="AI23" s="1060"/>
      <c r="AJ23" s="1069"/>
      <c r="AK23" s="1070"/>
      <c r="AL23" s="1071"/>
      <c r="AM23" s="1071"/>
      <c r="AN23" s="1071"/>
      <c r="AO23" s="1071"/>
      <c r="AP23" s="1060">
        <v>12463</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9" t="s">
        <v>378</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8" t="s">
        <v>379</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4" t="s">
        <v>383</v>
      </c>
      <c r="AG26" s="1008"/>
      <c r="AH26" s="1008"/>
      <c r="AI26" s="1008"/>
      <c r="AJ26" s="1055"/>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6" t="s">
        <v>388</v>
      </c>
      <c r="C28" s="1047"/>
      <c r="D28" s="1047"/>
      <c r="E28" s="1047"/>
      <c r="F28" s="1047"/>
      <c r="G28" s="1047"/>
      <c r="H28" s="1047"/>
      <c r="I28" s="1047"/>
      <c r="J28" s="1047"/>
      <c r="K28" s="1047"/>
      <c r="L28" s="1047"/>
      <c r="M28" s="1047"/>
      <c r="N28" s="1047"/>
      <c r="O28" s="1047"/>
      <c r="P28" s="1048"/>
      <c r="Q28" s="1049">
        <v>2996</v>
      </c>
      <c r="R28" s="1050"/>
      <c r="S28" s="1050"/>
      <c r="T28" s="1050"/>
      <c r="U28" s="1050"/>
      <c r="V28" s="1050">
        <v>2848</v>
      </c>
      <c r="W28" s="1050"/>
      <c r="X28" s="1050"/>
      <c r="Y28" s="1050"/>
      <c r="Z28" s="1050"/>
      <c r="AA28" s="1050">
        <v>148</v>
      </c>
      <c r="AB28" s="1050"/>
      <c r="AC28" s="1050"/>
      <c r="AD28" s="1050"/>
      <c r="AE28" s="1051"/>
      <c r="AF28" s="1052">
        <v>148</v>
      </c>
      <c r="AG28" s="1050"/>
      <c r="AH28" s="1050"/>
      <c r="AI28" s="1050"/>
      <c r="AJ28" s="1053"/>
      <c r="AK28" s="1042">
        <v>302</v>
      </c>
      <c r="AL28" s="1043"/>
      <c r="AM28" s="1043"/>
      <c r="AN28" s="1043"/>
      <c r="AO28" s="1043"/>
      <c r="AP28" s="971" t="s">
        <v>549</v>
      </c>
      <c r="AQ28" s="971"/>
      <c r="AR28" s="971"/>
      <c r="AS28" s="971"/>
      <c r="AT28" s="971"/>
      <c r="AU28" s="971" t="s">
        <v>549</v>
      </c>
      <c r="AV28" s="971"/>
      <c r="AW28" s="971"/>
      <c r="AX28" s="971"/>
      <c r="AY28" s="971"/>
      <c r="AZ28" s="971" t="s">
        <v>549</v>
      </c>
      <c r="BA28" s="971"/>
      <c r="BB28" s="971"/>
      <c r="BC28" s="971"/>
      <c r="BD28" s="971"/>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3386</v>
      </c>
      <c r="R29" s="1039"/>
      <c r="S29" s="1039"/>
      <c r="T29" s="1039"/>
      <c r="U29" s="1039"/>
      <c r="V29" s="1039">
        <v>3176</v>
      </c>
      <c r="W29" s="1039"/>
      <c r="X29" s="1039"/>
      <c r="Y29" s="1039"/>
      <c r="Z29" s="1039"/>
      <c r="AA29" s="1039">
        <v>210</v>
      </c>
      <c r="AB29" s="1039"/>
      <c r="AC29" s="1039"/>
      <c r="AD29" s="1039"/>
      <c r="AE29" s="1040"/>
      <c r="AF29" s="1035">
        <v>210</v>
      </c>
      <c r="AG29" s="1036"/>
      <c r="AH29" s="1036"/>
      <c r="AI29" s="1036"/>
      <c r="AJ29" s="1037"/>
      <c r="AK29" s="980">
        <v>548</v>
      </c>
      <c r="AL29" s="971"/>
      <c r="AM29" s="971"/>
      <c r="AN29" s="971"/>
      <c r="AO29" s="971"/>
      <c r="AP29" s="971" t="s">
        <v>549</v>
      </c>
      <c r="AQ29" s="971"/>
      <c r="AR29" s="971"/>
      <c r="AS29" s="971"/>
      <c r="AT29" s="971"/>
      <c r="AU29" s="971" t="s">
        <v>549</v>
      </c>
      <c r="AV29" s="971"/>
      <c r="AW29" s="971"/>
      <c r="AX29" s="971"/>
      <c r="AY29" s="971"/>
      <c r="AZ29" s="971" t="s">
        <v>549</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371</v>
      </c>
      <c r="R30" s="1039"/>
      <c r="S30" s="1039"/>
      <c r="T30" s="1039"/>
      <c r="U30" s="1039"/>
      <c r="V30" s="1039">
        <v>370</v>
      </c>
      <c r="W30" s="1039"/>
      <c r="X30" s="1039"/>
      <c r="Y30" s="1039"/>
      <c r="Z30" s="1039"/>
      <c r="AA30" s="1039">
        <v>0</v>
      </c>
      <c r="AB30" s="1039"/>
      <c r="AC30" s="1039"/>
      <c r="AD30" s="1039"/>
      <c r="AE30" s="1040"/>
      <c r="AF30" s="1035">
        <v>0</v>
      </c>
      <c r="AG30" s="1036"/>
      <c r="AH30" s="1036"/>
      <c r="AI30" s="1036"/>
      <c r="AJ30" s="1037"/>
      <c r="AK30" s="980">
        <v>154</v>
      </c>
      <c r="AL30" s="971"/>
      <c r="AM30" s="971"/>
      <c r="AN30" s="971"/>
      <c r="AO30" s="971"/>
      <c r="AP30" s="971" t="s">
        <v>549</v>
      </c>
      <c r="AQ30" s="971"/>
      <c r="AR30" s="971"/>
      <c r="AS30" s="971"/>
      <c r="AT30" s="971"/>
      <c r="AU30" s="971" t="s">
        <v>549</v>
      </c>
      <c r="AV30" s="971"/>
      <c r="AW30" s="971"/>
      <c r="AX30" s="971"/>
      <c r="AY30" s="971"/>
      <c r="AZ30" s="971" t="s">
        <v>549</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382</v>
      </c>
      <c r="R31" s="1039"/>
      <c r="S31" s="1039"/>
      <c r="T31" s="1039"/>
      <c r="U31" s="1039"/>
      <c r="V31" s="1039">
        <v>396</v>
      </c>
      <c r="W31" s="1039"/>
      <c r="X31" s="1039"/>
      <c r="Y31" s="1039"/>
      <c r="Z31" s="1039"/>
      <c r="AA31" s="1039">
        <v>-13</v>
      </c>
      <c r="AB31" s="1039"/>
      <c r="AC31" s="1039"/>
      <c r="AD31" s="1039"/>
      <c r="AE31" s="1040"/>
      <c r="AF31" s="1035">
        <v>438</v>
      </c>
      <c r="AG31" s="1036"/>
      <c r="AH31" s="1036"/>
      <c r="AI31" s="1036"/>
      <c r="AJ31" s="1037"/>
      <c r="AK31" s="980">
        <v>35</v>
      </c>
      <c r="AL31" s="971"/>
      <c r="AM31" s="971"/>
      <c r="AN31" s="971"/>
      <c r="AO31" s="971"/>
      <c r="AP31" s="971">
        <v>798</v>
      </c>
      <c r="AQ31" s="971"/>
      <c r="AR31" s="971"/>
      <c r="AS31" s="971"/>
      <c r="AT31" s="971"/>
      <c r="AU31" s="971">
        <v>262</v>
      </c>
      <c r="AV31" s="971"/>
      <c r="AW31" s="971"/>
      <c r="AX31" s="971"/>
      <c r="AY31" s="971"/>
      <c r="AZ31" s="971" t="s">
        <v>549</v>
      </c>
      <c r="BA31" s="971"/>
      <c r="BB31" s="971"/>
      <c r="BC31" s="971"/>
      <c r="BD31" s="97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47</v>
      </c>
      <c r="R32" s="1039"/>
      <c r="S32" s="1039"/>
      <c r="T32" s="1039"/>
      <c r="U32" s="1039"/>
      <c r="V32" s="1039">
        <v>13</v>
      </c>
      <c r="W32" s="1039"/>
      <c r="X32" s="1039"/>
      <c r="Y32" s="1039"/>
      <c r="Z32" s="1039"/>
      <c r="AA32" s="1039">
        <v>35</v>
      </c>
      <c r="AB32" s="1039"/>
      <c r="AC32" s="1039"/>
      <c r="AD32" s="1039"/>
      <c r="AE32" s="1040"/>
      <c r="AF32" s="1035">
        <v>43</v>
      </c>
      <c r="AG32" s="1036"/>
      <c r="AH32" s="1036"/>
      <c r="AI32" s="1036"/>
      <c r="AJ32" s="1037"/>
      <c r="AK32" s="980">
        <v>24</v>
      </c>
      <c r="AL32" s="971"/>
      <c r="AM32" s="971"/>
      <c r="AN32" s="971"/>
      <c r="AO32" s="971"/>
      <c r="AP32" s="971">
        <v>112</v>
      </c>
      <c r="AQ32" s="971"/>
      <c r="AR32" s="971"/>
      <c r="AS32" s="971"/>
      <c r="AT32" s="971"/>
      <c r="AU32" s="971">
        <v>112</v>
      </c>
      <c r="AV32" s="971"/>
      <c r="AW32" s="971"/>
      <c r="AX32" s="971"/>
      <c r="AY32" s="971"/>
      <c r="AZ32" s="971" t="s">
        <v>549</v>
      </c>
      <c r="BA32" s="971"/>
      <c r="BB32" s="971"/>
      <c r="BC32" s="971"/>
      <c r="BD32" s="97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840</v>
      </c>
      <c r="AG63" s="959"/>
      <c r="AH63" s="959"/>
      <c r="AI63" s="959"/>
      <c r="AJ63" s="1022"/>
      <c r="AK63" s="1023"/>
      <c r="AL63" s="963"/>
      <c r="AM63" s="963"/>
      <c r="AN63" s="963"/>
      <c r="AO63" s="963"/>
      <c r="AP63" s="959">
        <f>AP31+AP32</f>
        <v>910</v>
      </c>
      <c r="AQ63" s="959"/>
      <c r="AR63" s="959"/>
      <c r="AS63" s="959"/>
      <c r="AT63" s="959"/>
      <c r="AU63" s="959">
        <f>AU31+AU32</f>
        <v>374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8593</v>
      </c>
      <c r="R68" s="982"/>
      <c r="S68" s="982"/>
      <c r="T68" s="982"/>
      <c r="U68" s="982"/>
      <c r="V68" s="982">
        <v>7983</v>
      </c>
      <c r="W68" s="982"/>
      <c r="X68" s="982"/>
      <c r="Y68" s="982"/>
      <c r="Z68" s="982"/>
      <c r="AA68" s="982">
        <v>610</v>
      </c>
      <c r="AB68" s="982"/>
      <c r="AC68" s="982"/>
      <c r="AD68" s="982"/>
      <c r="AE68" s="982"/>
      <c r="AF68" s="982">
        <v>610</v>
      </c>
      <c r="AG68" s="982"/>
      <c r="AH68" s="982"/>
      <c r="AI68" s="982"/>
      <c r="AJ68" s="982"/>
      <c r="AK68" s="982">
        <v>58</v>
      </c>
      <c r="AL68" s="982"/>
      <c r="AM68" s="982"/>
      <c r="AN68" s="982"/>
      <c r="AO68" s="982"/>
      <c r="AP68" s="982" t="s">
        <v>553</v>
      </c>
      <c r="AQ68" s="982"/>
      <c r="AR68" s="982"/>
      <c r="AS68" s="982"/>
      <c r="AT68" s="982"/>
      <c r="AU68" s="982" t="s">
        <v>553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110</v>
      </c>
      <c r="R69" s="971"/>
      <c r="S69" s="971"/>
      <c r="T69" s="971"/>
      <c r="U69" s="971"/>
      <c r="V69" s="971">
        <v>93</v>
      </c>
      <c r="W69" s="971"/>
      <c r="X69" s="971"/>
      <c r="Y69" s="971"/>
      <c r="Z69" s="971"/>
      <c r="AA69" s="971">
        <v>17</v>
      </c>
      <c r="AB69" s="971"/>
      <c r="AC69" s="971"/>
      <c r="AD69" s="971"/>
      <c r="AE69" s="971"/>
      <c r="AF69" s="971">
        <v>17</v>
      </c>
      <c r="AG69" s="971"/>
      <c r="AH69" s="971"/>
      <c r="AI69" s="971"/>
      <c r="AJ69" s="971"/>
      <c r="AK69" s="971" t="s">
        <v>560</v>
      </c>
      <c r="AL69" s="971"/>
      <c r="AM69" s="971"/>
      <c r="AN69" s="971"/>
      <c r="AO69" s="971"/>
      <c r="AP69" s="971" t="s">
        <v>553</v>
      </c>
      <c r="AQ69" s="971"/>
      <c r="AR69" s="971"/>
      <c r="AS69" s="971"/>
      <c r="AT69" s="971"/>
      <c r="AU69" s="971" t="s">
        <v>553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293727</v>
      </c>
      <c r="R70" s="971"/>
      <c r="S70" s="971"/>
      <c r="T70" s="971"/>
      <c r="U70" s="971"/>
      <c r="V70" s="971">
        <v>290111</v>
      </c>
      <c r="W70" s="971"/>
      <c r="X70" s="971"/>
      <c r="Y70" s="971"/>
      <c r="Z70" s="971"/>
      <c r="AA70" s="971">
        <v>3616</v>
      </c>
      <c r="AB70" s="971"/>
      <c r="AC70" s="971"/>
      <c r="AD70" s="971"/>
      <c r="AE70" s="971"/>
      <c r="AF70" s="971">
        <v>3616</v>
      </c>
      <c r="AG70" s="971"/>
      <c r="AH70" s="971"/>
      <c r="AI70" s="971"/>
      <c r="AJ70" s="971"/>
      <c r="AK70" s="971">
        <v>27</v>
      </c>
      <c r="AL70" s="971"/>
      <c r="AM70" s="971"/>
      <c r="AN70" s="971"/>
      <c r="AO70" s="971"/>
      <c r="AP70" s="971" t="s">
        <v>553</v>
      </c>
      <c r="AQ70" s="971"/>
      <c r="AR70" s="971"/>
      <c r="AS70" s="971"/>
      <c r="AT70" s="971"/>
      <c r="AU70" s="971" t="s">
        <v>553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SUM(AF68:AJ70)</f>
        <v>4243</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CR7</f>
        <v>2</v>
      </c>
      <c r="CS102" s="953"/>
      <c r="CT102" s="953"/>
      <c r="CU102" s="953"/>
      <c r="CV102" s="954"/>
      <c r="CW102" s="952" t="str">
        <f t="shared" ref="CW102" si="0">CW7</f>
        <v>-</v>
      </c>
      <c r="CX102" s="953"/>
      <c r="CY102" s="953"/>
      <c r="CZ102" s="953"/>
      <c r="DA102" s="954"/>
      <c r="DB102" s="952" t="str">
        <f t="shared" ref="DB102" si="1">DB7</f>
        <v>-</v>
      </c>
      <c r="DC102" s="953"/>
      <c r="DD102" s="953"/>
      <c r="DE102" s="953"/>
      <c r="DF102" s="954"/>
      <c r="DG102" s="952">
        <f t="shared" ref="DG102" si="2">DG7</f>
        <v>276</v>
      </c>
      <c r="DH102" s="953"/>
      <c r="DI102" s="953"/>
      <c r="DJ102" s="953"/>
      <c r="DK102" s="954"/>
      <c r="DL102" s="952" t="str">
        <f t="shared" ref="DL102" si="3">DL7</f>
        <v>-</v>
      </c>
      <c r="DM102" s="953"/>
      <c r="DN102" s="953"/>
      <c r="DO102" s="953"/>
      <c r="DP102" s="954"/>
      <c r="DQ102" s="952" t="str">
        <f t="shared" ref="DQ102" si="4">DQ7</f>
        <v>-</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1412354</v>
      </c>
      <c r="AB110" s="889"/>
      <c r="AC110" s="889"/>
      <c r="AD110" s="889"/>
      <c r="AE110" s="890"/>
      <c r="AF110" s="891">
        <v>1422644</v>
      </c>
      <c r="AG110" s="889"/>
      <c r="AH110" s="889"/>
      <c r="AI110" s="889"/>
      <c r="AJ110" s="890"/>
      <c r="AK110" s="891">
        <v>1320256</v>
      </c>
      <c r="AL110" s="889"/>
      <c r="AM110" s="889"/>
      <c r="AN110" s="889"/>
      <c r="AO110" s="890"/>
      <c r="AP110" s="892">
        <v>19</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12876787</v>
      </c>
      <c r="BR110" s="842"/>
      <c r="BS110" s="842"/>
      <c r="BT110" s="842"/>
      <c r="BU110" s="842"/>
      <c r="BV110" s="842">
        <v>12555169</v>
      </c>
      <c r="BW110" s="842"/>
      <c r="BX110" s="842"/>
      <c r="BY110" s="842"/>
      <c r="BZ110" s="842"/>
      <c r="CA110" s="842">
        <v>12463135</v>
      </c>
      <c r="CB110" s="842"/>
      <c r="CC110" s="842"/>
      <c r="CD110" s="842"/>
      <c r="CE110" s="842"/>
      <c r="CF110" s="866">
        <v>179.6</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426106</v>
      </c>
      <c r="BR112" s="817"/>
      <c r="BS112" s="817"/>
      <c r="BT112" s="817"/>
      <c r="BU112" s="817"/>
      <c r="BV112" s="817">
        <v>392558</v>
      </c>
      <c r="BW112" s="817"/>
      <c r="BX112" s="817"/>
      <c r="BY112" s="817"/>
      <c r="BZ112" s="817"/>
      <c r="CA112" s="817">
        <v>373441</v>
      </c>
      <c r="CB112" s="817"/>
      <c r="CC112" s="817"/>
      <c r="CD112" s="817"/>
      <c r="CE112" s="817"/>
      <c r="CF112" s="875">
        <v>5.4</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60466</v>
      </c>
      <c r="AB113" s="919"/>
      <c r="AC113" s="919"/>
      <c r="AD113" s="919"/>
      <c r="AE113" s="920"/>
      <c r="AF113" s="921">
        <v>60783</v>
      </c>
      <c r="AG113" s="919"/>
      <c r="AH113" s="919"/>
      <c r="AI113" s="919"/>
      <c r="AJ113" s="920"/>
      <c r="AK113" s="921">
        <v>56789</v>
      </c>
      <c r="AL113" s="919"/>
      <c r="AM113" s="919"/>
      <c r="AN113" s="919"/>
      <c r="AO113" s="920"/>
      <c r="AP113" s="922">
        <v>0.8</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2489255</v>
      </c>
      <c r="BR114" s="817"/>
      <c r="BS114" s="817"/>
      <c r="BT114" s="817"/>
      <c r="BU114" s="817"/>
      <c r="BV114" s="817">
        <v>2017775</v>
      </c>
      <c r="BW114" s="817"/>
      <c r="BX114" s="817"/>
      <c r="BY114" s="817"/>
      <c r="BZ114" s="817"/>
      <c r="CA114" s="817">
        <v>2032027</v>
      </c>
      <c r="CB114" s="817"/>
      <c r="CC114" s="817"/>
      <c r="CD114" s="817"/>
      <c r="CE114" s="817"/>
      <c r="CF114" s="875">
        <v>29.3</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162</v>
      </c>
      <c r="AB116" s="780"/>
      <c r="AC116" s="780"/>
      <c r="AD116" s="780"/>
      <c r="AE116" s="781"/>
      <c r="AF116" s="782">
        <v>145</v>
      </c>
      <c r="AG116" s="780"/>
      <c r="AH116" s="780"/>
      <c r="AI116" s="780"/>
      <c r="AJ116" s="781"/>
      <c r="AK116" s="782">
        <v>207</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1472982</v>
      </c>
      <c r="AB117" s="903"/>
      <c r="AC117" s="903"/>
      <c r="AD117" s="903"/>
      <c r="AE117" s="904"/>
      <c r="AF117" s="905">
        <v>1483572</v>
      </c>
      <c r="AG117" s="903"/>
      <c r="AH117" s="903"/>
      <c r="AI117" s="903"/>
      <c r="AJ117" s="904"/>
      <c r="AK117" s="905">
        <v>1377252</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15792148</v>
      </c>
      <c r="BR119" s="845"/>
      <c r="BS119" s="845"/>
      <c r="BT119" s="845"/>
      <c r="BU119" s="845"/>
      <c r="BV119" s="845">
        <v>14965502</v>
      </c>
      <c r="BW119" s="845"/>
      <c r="BX119" s="845"/>
      <c r="BY119" s="845"/>
      <c r="BZ119" s="845"/>
      <c r="CA119" s="845">
        <v>14868603</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9223738</v>
      </c>
      <c r="BR120" s="842"/>
      <c r="BS120" s="842"/>
      <c r="BT120" s="842"/>
      <c r="BU120" s="842"/>
      <c r="BV120" s="842">
        <v>9695268</v>
      </c>
      <c r="BW120" s="842"/>
      <c r="BX120" s="842"/>
      <c r="BY120" s="842"/>
      <c r="BZ120" s="842"/>
      <c r="CA120" s="842">
        <v>10119164</v>
      </c>
      <c r="CB120" s="842"/>
      <c r="CC120" s="842"/>
      <c r="CD120" s="842"/>
      <c r="CE120" s="842"/>
      <c r="CF120" s="866">
        <v>145.80000000000001</v>
      </c>
      <c r="CG120" s="867"/>
      <c r="CH120" s="867"/>
      <c r="CI120" s="867"/>
      <c r="CJ120" s="867"/>
      <c r="CK120" s="868" t="s">
        <v>445</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313550</v>
      </c>
      <c r="DH120" s="842"/>
      <c r="DI120" s="842"/>
      <c r="DJ120" s="842"/>
      <c r="DK120" s="842"/>
      <c r="DL120" s="842">
        <v>287672</v>
      </c>
      <c r="DM120" s="842"/>
      <c r="DN120" s="842"/>
      <c r="DO120" s="842"/>
      <c r="DP120" s="842"/>
      <c r="DQ120" s="842">
        <v>261640</v>
      </c>
      <c r="DR120" s="842"/>
      <c r="DS120" s="842"/>
      <c r="DT120" s="842"/>
      <c r="DU120" s="842"/>
      <c r="DV120" s="843">
        <v>3.8</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478497</v>
      </c>
      <c r="BR121" s="817"/>
      <c r="BS121" s="817"/>
      <c r="BT121" s="817"/>
      <c r="BU121" s="817"/>
      <c r="BV121" s="817">
        <v>435451</v>
      </c>
      <c r="BW121" s="817"/>
      <c r="BX121" s="817"/>
      <c r="BY121" s="817"/>
      <c r="BZ121" s="817"/>
      <c r="CA121" s="817">
        <v>367568</v>
      </c>
      <c r="CB121" s="817"/>
      <c r="CC121" s="817"/>
      <c r="CD121" s="817"/>
      <c r="CE121" s="817"/>
      <c r="CF121" s="875">
        <v>5.3</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112556</v>
      </c>
      <c r="DH121" s="817"/>
      <c r="DI121" s="817"/>
      <c r="DJ121" s="817"/>
      <c r="DK121" s="817"/>
      <c r="DL121" s="817">
        <v>104886</v>
      </c>
      <c r="DM121" s="817"/>
      <c r="DN121" s="817"/>
      <c r="DO121" s="817"/>
      <c r="DP121" s="817"/>
      <c r="DQ121" s="817">
        <v>111801</v>
      </c>
      <c r="DR121" s="817"/>
      <c r="DS121" s="817"/>
      <c r="DT121" s="817"/>
      <c r="DU121" s="817"/>
      <c r="DV121" s="794">
        <v>1.6</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10772021</v>
      </c>
      <c r="BR122" s="845"/>
      <c r="BS122" s="845"/>
      <c r="BT122" s="845"/>
      <c r="BU122" s="845"/>
      <c r="BV122" s="845">
        <v>10248495</v>
      </c>
      <c r="BW122" s="845"/>
      <c r="BX122" s="845"/>
      <c r="BY122" s="845"/>
      <c r="BZ122" s="845"/>
      <c r="CA122" s="845">
        <v>10492534</v>
      </c>
      <c r="CB122" s="845"/>
      <c r="CC122" s="845"/>
      <c r="CD122" s="845"/>
      <c r="CE122" s="845"/>
      <c r="CF122" s="846">
        <v>151.19999999999999</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20474256</v>
      </c>
      <c r="BR123" s="833"/>
      <c r="BS123" s="833"/>
      <c r="BT123" s="833"/>
      <c r="BU123" s="833"/>
      <c r="BV123" s="833">
        <v>20379214</v>
      </c>
      <c r="BW123" s="833"/>
      <c r="BX123" s="833"/>
      <c r="BY123" s="833"/>
      <c r="BZ123" s="833"/>
      <c r="CA123" s="833">
        <v>20979266</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44835</v>
      </c>
      <c r="AB128" s="801"/>
      <c r="AC128" s="801"/>
      <c r="AD128" s="801"/>
      <c r="AE128" s="802"/>
      <c r="AF128" s="803">
        <v>49767</v>
      </c>
      <c r="AG128" s="801"/>
      <c r="AH128" s="801"/>
      <c r="AI128" s="801"/>
      <c r="AJ128" s="802"/>
      <c r="AK128" s="803">
        <v>51479</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13.76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8306875</v>
      </c>
      <c r="AB129" s="780"/>
      <c r="AC129" s="780"/>
      <c r="AD129" s="780"/>
      <c r="AE129" s="781"/>
      <c r="AF129" s="782">
        <v>8014371</v>
      </c>
      <c r="AG129" s="780"/>
      <c r="AH129" s="780"/>
      <c r="AI129" s="780"/>
      <c r="AJ129" s="781"/>
      <c r="AK129" s="782">
        <v>7945067</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18.760000000000002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1061410</v>
      </c>
      <c r="AB130" s="780"/>
      <c r="AC130" s="780"/>
      <c r="AD130" s="780"/>
      <c r="AE130" s="781"/>
      <c r="AF130" s="782">
        <v>1080493</v>
      </c>
      <c r="AG130" s="780"/>
      <c r="AH130" s="780"/>
      <c r="AI130" s="780"/>
      <c r="AJ130" s="781"/>
      <c r="AK130" s="782">
        <v>1004849</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4.9000000000000004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7245465</v>
      </c>
      <c r="AB131" s="764"/>
      <c r="AC131" s="764"/>
      <c r="AD131" s="764"/>
      <c r="AE131" s="765"/>
      <c r="AF131" s="766">
        <v>6933878</v>
      </c>
      <c r="AG131" s="764"/>
      <c r="AH131" s="764"/>
      <c r="AI131" s="764"/>
      <c r="AJ131" s="765"/>
      <c r="AK131" s="766">
        <v>6940218</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5.0616075020000002</v>
      </c>
      <c r="AB132" s="745"/>
      <c r="AC132" s="745"/>
      <c r="AD132" s="745"/>
      <c r="AE132" s="746"/>
      <c r="AF132" s="747">
        <v>5.0954458669999996</v>
      </c>
      <c r="AG132" s="745"/>
      <c r="AH132" s="745"/>
      <c r="AI132" s="745"/>
      <c r="AJ132" s="746"/>
      <c r="AK132" s="747">
        <v>4.624119876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4.3</v>
      </c>
      <c r="AB133" s="724"/>
      <c r="AC133" s="724"/>
      <c r="AD133" s="724"/>
      <c r="AE133" s="725"/>
      <c r="AF133" s="723">
        <v>4.7</v>
      </c>
      <c r="AG133" s="724"/>
      <c r="AH133" s="724"/>
      <c r="AI133" s="724"/>
      <c r="AJ133" s="725"/>
      <c r="AK133" s="723">
        <v>4.9000000000000004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cUwZZPVvWE4XFfXAgQ0og+XqmftYeLhpQSPmGgc8u/bz/opbbjW9lkobqeh/YvJAswc4T1otcCejUmsp6x2iA==" saltValue="0XmuM//CCLnQsydh1Fi0Q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e3GqTpwUKiFW8xuUGzk9I/WInmCI9/VEmT4hA5hPguo3Pk21E09iVrtqhYXtCz52Gafg4aFc9ibu56tdjkfRA==" saltValue="iNv5xr9sKJRpHydjwCE2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9BKRgJpzipXB73CJz9/ceTBpFqhTS+nrxieCO3EMR/k2QTjIWWWFQFRCrstY2dEuKgmEaeOaIsnXYObI6bCFw==" saltValue="NWJYDPMyk9UB6NPk41UIB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483</v>
      </c>
      <c r="AL9" s="1130"/>
      <c r="AM9" s="1130"/>
      <c r="AN9" s="1131"/>
      <c r="AO9" s="281">
        <v>2563642</v>
      </c>
      <c r="AP9" s="281">
        <v>133823</v>
      </c>
      <c r="AQ9" s="282">
        <v>78624</v>
      </c>
      <c r="AR9" s="283">
        <v>70.2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484</v>
      </c>
      <c r="AL10" s="1130"/>
      <c r="AM10" s="1130"/>
      <c r="AN10" s="1131"/>
      <c r="AO10" s="284">
        <v>8931</v>
      </c>
      <c r="AP10" s="284">
        <v>466</v>
      </c>
      <c r="AQ10" s="285">
        <v>8393</v>
      </c>
      <c r="AR10" s="286">
        <v>-94.4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485</v>
      </c>
      <c r="AL11" s="1130"/>
      <c r="AM11" s="1130"/>
      <c r="AN11" s="1131"/>
      <c r="AO11" s="284" t="s">
        <v>486</v>
      </c>
      <c r="AP11" s="284" t="s">
        <v>486</v>
      </c>
      <c r="AQ11" s="285">
        <v>566</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487</v>
      </c>
      <c r="AL12" s="1130"/>
      <c r="AM12" s="1130"/>
      <c r="AN12" s="1131"/>
      <c r="AO12" s="284" t="s">
        <v>486</v>
      </c>
      <c r="AP12" s="284" t="s">
        <v>486</v>
      </c>
      <c r="AQ12" s="285">
        <v>4</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488</v>
      </c>
      <c r="AL13" s="1130"/>
      <c r="AM13" s="1130"/>
      <c r="AN13" s="1131"/>
      <c r="AO13" s="284">
        <v>132059</v>
      </c>
      <c r="AP13" s="284">
        <v>6894</v>
      </c>
      <c r="AQ13" s="285">
        <v>2520</v>
      </c>
      <c r="AR13" s="286">
        <v>173.6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489</v>
      </c>
      <c r="AL14" s="1130"/>
      <c r="AM14" s="1130"/>
      <c r="AN14" s="1131"/>
      <c r="AO14" s="284">
        <v>159519</v>
      </c>
      <c r="AP14" s="284">
        <v>8327</v>
      </c>
      <c r="AQ14" s="285">
        <v>1291</v>
      </c>
      <c r="AR14" s="286">
        <v>545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490</v>
      </c>
      <c r="AL15" s="1133"/>
      <c r="AM15" s="1133"/>
      <c r="AN15" s="1134"/>
      <c r="AO15" s="284">
        <v>-134821</v>
      </c>
      <c r="AP15" s="284">
        <v>-7038</v>
      </c>
      <c r="AQ15" s="285">
        <v>-4844</v>
      </c>
      <c r="AR15" s="286">
        <v>45.3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2729330</v>
      </c>
      <c r="AP16" s="284">
        <v>142472</v>
      </c>
      <c r="AQ16" s="285">
        <v>86555</v>
      </c>
      <c r="AR16" s="286">
        <v>64.599999999999994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495</v>
      </c>
      <c r="AL21" s="1136"/>
      <c r="AM21" s="1136"/>
      <c r="AN21" s="1137"/>
      <c r="AO21" s="297">
        <v>14.15</v>
      </c>
      <c r="AP21" s="298">
        <v>7.95</v>
      </c>
      <c r="AQ21" s="299">
        <v>6.2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496</v>
      </c>
      <c r="AL22" s="1136"/>
      <c r="AM22" s="1136"/>
      <c r="AN22" s="1137"/>
      <c r="AO22" s="302">
        <v>95.3</v>
      </c>
      <c r="AP22" s="303">
        <v>97.2</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497</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500</v>
      </c>
      <c r="AL32" s="1120"/>
      <c r="AM32" s="1120"/>
      <c r="AN32" s="1121"/>
      <c r="AO32" s="312">
        <v>1320256</v>
      </c>
      <c r="AP32" s="312">
        <v>68918</v>
      </c>
      <c r="AQ32" s="313">
        <v>34484</v>
      </c>
      <c r="AR32" s="314">
        <v>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501</v>
      </c>
      <c r="AL33" s="1120"/>
      <c r="AM33" s="1120"/>
      <c r="AN33" s="1121"/>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502</v>
      </c>
      <c r="AL34" s="1120"/>
      <c r="AM34" s="1120"/>
      <c r="AN34" s="1121"/>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503</v>
      </c>
      <c r="AL35" s="1120"/>
      <c r="AM35" s="1120"/>
      <c r="AN35" s="1121"/>
      <c r="AO35" s="312">
        <v>56789</v>
      </c>
      <c r="AP35" s="312">
        <v>2964</v>
      </c>
      <c r="AQ35" s="313">
        <v>11558</v>
      </c>
      <c r="AR35" s="314">
        <v>-74.400000000000006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504</v>
      </c>
      <c r="AL36" s="1120"/>
      <c r="AM36" s="1120"/>
      <c r="AN36" s="1121"/>
      <c r="AO36" s="312" t="s">
        <v>486</v>
      </c>
      <c r="AP36" s="312" t="s">
        <v>486</v>
      </c>
      <c r="AQ36" s="313">
        <v>3181</v>
      </c>
      <c r="AR36" s="314" t="s">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505</v>
      </c>
      <c r="AL37" s="1120"/>
      <c r="AM37" s="1120"/>
      <c r="AN37" s="1121"/>
      <c r="AO37" s="312" t="s">
        <v>486</v>
      </c>
      <c r="AP37" s="312" t="s">
        <v>486</v>
      </c>
      <c r="AQ37" s="313">
        <v>154</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506</v>
      </c>
      <c r="AL38" s="1123"/>
      <c r="AM38" s="1123"/>
      <c r="AN38" s="1124"/>
      <c r="AO38" s="315">
        <v>207</v>
      </c>
      <c r="AP38" s="315">
        <v>11</v>
      </c>
      <c r="AQ38" s="316">
        <v>1</v>
      </c>
      <c r="AR38" s="304">
        <v>1000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507</v>
      </c>
      <c r="AL39" s="1123"/>
      <c r="AM39" s="1123"/>
      <c r="AN39" s="1124"/>
      <c r="AO39" s="312">
        <v>-51479</v>
      </c>
      <c r="AP39" s="312">
        <v>-2687</v>
      </c>
      <c r="AQ39" s="313">
        <v>-2572</v>
      </c>
      <c r="AR39" s="314">
        <v>4.5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508</v>
      </c>
      <c r="AL40" s="1120"/>
      <c r="AM40" s="1120"/>
      <c r="AN40" s="1121"/>
      <c r="AO40" s="312">
        <v>-1004849</v>
      </c>
      <c r="AP40" s="312">
        <v>-52453</v>
      </c>
      <c r="AQ40" s="313">
        <v>-30360</v>
      </c>
      <c r="AR40" s="314">
        <v>72.8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320924</v>
      </c>
      <c r="AP41" s="312">
        <v>16752</v>
      </c>
      <c r="AQ41" s="313">
        <v>16445</v>
      </c>
      <c r="AR41" s="314">
        <v>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478</v>
      </c>
      <c r="AN49" s="1114" t="s">
        <v>511</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1790206</v>
      </c>
      <c r="AN51" s="334">
        <v>85240</v>
      </c>
      <c r="AO51" s="335">
        <v>-37.799999999999997</v>
      </c>
      <c r="AP51" s="336">
        <v>59119</v>
      </c>
      <c r="AQ51" s="337">
        <v>9.6999999999999993</v>
      </c>
      <c r="AR51" s="338">
        <v>-47.5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1102317</v>
      </c>
      <c r="AN52" s="342">
        <v>52486</v>
      </c>
      <c r="AO52" s="343">
        <v>-35.799999999999997</v>
      </c>
      <c r="AP52" s="344">
        <v>29900</v>
      </c>
      <c r="AQ52" s="345">
        <v>-14.7</v>
      </c>
      <c r="AR52" s="346">
        <v>-21.1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2028931</v>
      </c>
      <c r="AN53" s="334">
        <v>98621</v>
      </c>
      <c r="AO53" s="335">
        <v>15.7</v>
      </c>
      <c r="AP53" s="336">
        <v>53895</v>
      </c>
      <c r="AQ53" s="337">
        <v>-8.8000000000000007</v>
      </c>
      <c r="AR53" s="338">
        <v>24.5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1155505</v>
      </c>
      <c r="AN54" s="342">
        <v>56166</v>
      </c>
      <c r="AO54" s="343">
        <v>7</v>
      </c>
      <c r="AP54" s="344">
        <v>31224</v>
      </c>
      <c r="AQ54" s="345">
        <v>4.4000000000000004</v>
      </c>
      <c r="AR54" s="346">
        <v>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2829623</v>
      </c>
      <c r="AN55" s="334">
        <v>141128</v>
      </c>
      <c r="AO55" s="335">
        <v>43.1</v>
      </c>
      <c r="AP55" s="336">
        <v>56181</v>
      </c>
      <c r="AQ55" s="337">
        <v>4.2</v>
      </c>
      <c r="AR55" s="338">
        <v>38.9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1471102</v>
      </c>
      <c r="AN56" s="342">
        <v>73372</v>
      </c>
      <c r="AO56" s="343">
        <v>30.6</v>
      </c>
      <c r="AP56" s="344">
        <v>32039</v>
      </c>
      <c r="AQ56" s="345">
        <v>2.6</v>
      </c>
      <c r="AR56" s="346">
        <v>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1585877</v>
      </c>
      <c r="AN57" s="334">
        <v>81185</v>
      </c>
      <c r="AO57" s="335">
        <v>-42.5</v>
      </c>
      <c r="AP57" s="336">
        <v>47730</v>
      </c>
      <c r="AQ57" s="337">
        <v>-15</v>
      </c>
      <c r="AR57" s="338">
        <v>-27.5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711950</v>
      </c>
      <c r="AN58" s="342">
        <v>36447</v>
      </c>
      <c r="AO58" s="343">
        <v>-50.3</v>
      </c>
      <c r="AP58" s="344">
        <v>26378</v>
      </c>
      <c r="AQ58" s="345">
        <v>-17.7</v>
      </c>
      <c r="AR58" s="346">
        <v>-32.6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2723110</v>
      </c>
      <c r="AN59" s="334">
        <v>142147</v>
      </c>
      <c r="AO59" s="335">
        <v>75.099999999999994</v>
      </c>
      <c r="AP59" s="336">
        <v>61921</v>
      </c>
      <c r="AQ59" s="337">
        <v>29.7</v>
      </c>
      <c r="AR59" s="338">
        <v>45.4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1391680</v>
      </c>
      <c r="AN60" s="342">
        <v>72646</v>
      </c>
      <c r="AO60" s="343">
        <v>99.3</v>
      </c>
      <c r="AP60" s="344">
        <v>34719</v>
      </c>
      <c r="AQ60" s="345">
        <v>31.6</v>
      </c>
      <c r="AR60" s="346">
        <v>67.7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2191549</v>
      </c>
      <c r="AN61" s="349">
        <v>109664</v>
      </c>
      <c r="AO61" s="350">
        <v>10.7</v>
      </c>
      <c r="AP61" s="351">
        <v>55769</v>
      </c>
      <c r="AQ61" s="352">
        <v>4</v>
      </c>
      <c r="AR61" s="338">
        <v>6.7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1166511</v>
      </c>
      <c r="AN62" s="342">
        <v>58223</v>
      </c>
      <c r="AO62" s="343">
        <v>10.199999999999999</v>
      </c>
      <c r="AP62" s="344">
        <v>30852</v>
      </c>
      <c r="AQ62" s="345">
        <v>1.2</v>
      </c>
      <c r="AR62" s="346">
        <v>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Kltl5uq1UxUsYrd54SCm98KHKGsW6tycfRaxHbrwd45XGwO5KRD5picAgqytH14is774g2ragmuQWdZ47eb5Q==" saltValue="79KLmFBSgvBPkgNcYSB1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Glwvr7lUXZrtHnJIfmu1h+8J+fGJtnrWLQXVC5cYt/0LVgwFH3tOCfZMO9CgaP8+3eOHHopaYvqY8cvB+iaekA==" saltValue="lR0xtXpOXUpipd+1o9Wv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3CeIUqmxM382UTqB1pQ2XtbbPoTHgaCcErGbf6RcSoXA2XGFplYN5c79Q9Cp+bjY9BTaL+FndXZy2wH42wDfDA==" saltValue="4yRDGFdKTVlVbpcOG34O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8" t="s">
        <v>3</v>
      </c>
      <c r="D47" s="1138"/>
      <c r="E47" s="1139"/>
      <c r="F47" s="11">
        <v>56.48</v>
      </c>
      <c r="G47" s="12">
        <v>52.81</v>
      </c>
      <c r="H47" s="12">
        <v>51.82</v>
      </c>
      <c r="I47" s="12">
        <v>53.54</v>
      </c>
      <c r="J47" s="13">
        <v>49.44</v>
      </c>
    </row>
    <row r="48" spans="2:10" ht="57.75" customHeight="1" x14ac:dyDescent="0.15">
      <c r="B48" s="14"/>
      <c r="C48" s="1140" t="s">
        <v>4</v>
      </c>
      <c r="D48" s="1140"/>
      <c r="E48" s="1141"/>
      <c r="F48" s="15">
        <v>10.26</v>
      </c>
      <c r="G48" s="16">
        <v>10.77</v>
      </c>
      <c r="H48" s="16">
        <v>13.9</v>
      </c>
      <c r="I48" s="16">
        <v>13.02</v>
      </c>
      <c r="J48" s="17">
        <v>15.48</v>
      </c>
    </row>
    <row r="49" spans="2:10" ht="57.75" customHeight="1" thickBot="1" x14ac:dyDescent="0.2">
      <c r="B49" s="18"/>
      <c r="C49" s="1142" t="s">
        <v>5</v>
      </c>
      <c r="D49" s="1142"/>
      <c r="E49" s="1143"/>
      <c r="F49" s="19" t="s">
        <v>530</v>
      </c>
      <c r="G49" s="20" t="s">
        <v>531</v>
      </c>
      <c r="H49" s="20" t="s">
        <v>532</v>
      </c>
      <c r="I49" s="20" t="s">
        <v>533</v>
      </c>
      <c r="J49" s="21" t="s">
        <v>534</v>
      </c>
    </row>
    <row r="50" spans="2:10" x14ac:dyDescent="0.15"/>
  </sheetData>
  <sheetProtection algorithmName="SHA-512" hashValue="PjE9P2CMC5k0dP0KC277yiq558DZ9Mooj3UqVScfbVWPcnmdkQiGteQ6ND/2GBpYxH6NwMXITlxBv6PrmDyBfA==" saltValue="1qsWd67yteOMDGUigMQz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0" t="s">
        <v>535</v>
      </c>
      <c r="D34" s="1150"/>
      <c r="E34" s="1151"/>
      <c r="F34" s="32">
        <v>10.26</v>
      </c>
      <c r="G34" s="33">
        <v>10.77</v>
      </c>
      <c r="H34" s="33">
        <v>13.89</v>
      </c>
      <c r="I34" s="33">
        <v>13.02</v>
      </c>
      <c r="J34" s="34">
        <v>15.48</v>
      </c>
      <c r="K34" s="22"/>
      <c r="L34" s="22"/>
      <c r="M34" s="22"/>
      <c r="N34" s="22"/>
      <c r="O34" s="22"/>
      <c r="P34" s="22"/>
    </row>
    <row r="35" spans="1:16" ht="39" customHeight="1" x14ac:dyDescent="0.15">
      <c r="A35" s="22"/>
      <c r="B35" s="35"/>
      <c r="C35" s="1144" t="s">
        <v>536</v>
      </c>
      <c r="D35" s="1145"/>
      <c r="E35" s="1146"/>
      <c r="F35" s="36">
        <v>6.48</v>
      </c>
      <c r="G35" s="37">
        <v>6.1</v>
      </c>
      <c r="H35" s="37">
        <v>5.75</v>
      </c>
      <c r="I35" s="37">
        <v>5.81</v>
      </c>
      <c r="J35" s="38">
        <v>5.51</v>
      </c>
      <c r="K35" s="22"/>
      <c r="L35" s="22"/>
      <c r="M35" s="22"/>
      <c r="N35" s="22"/>
      <c r="O35" s="22"/>
      <c r="P35" s="22"/>
    </row>
    <row r="36" spans="1:16" ht="39" customHeight="1" x14ac:dyDescent="0.15">
      <c r="A36" s="22"/>
      <c r="B36" s="35"/>
      <c r="C36" s="1144" t="s">
        <v>537</v>
      </c>
      <c r="D36" s="1145"/>
      <c r="E36" s="1146"/>
      <c r="F36" s="36">
        <v>2.17</v>
      </c>
      <c r="G36" s="37">
        <v>3.13</v>
      </c>
      <c r="H36" s="37">
        <v>3.21</v>
      </c>
      <c r="I36" s="37">
        <v>3.05</v>
      </c>
      <c r="J36" s="38">
        <v>2.64</v>
      </c>
      <c r="K36" s="22"/>
      <c r="L36" s="22"/>
      <c r="M36" s="22"/>
      <c r="N36" s="22"/>
      <c r="O36" s="22"/>
      <c r="P36" s="22"/>
    </row>
    <row r="37" spans="1:16" ht="39" customHeight="1" x14ac:dyDescent="0.15">
      <c r="A37" s="22"/>
      <c r="B37" s="35"/>
      <c r="C37" s="1144" t="s">
        <v>538</v>
      </c>
      <c r="D37" s="1145"/>
      <c r="E37" s="1146"/>
      <c r="F37" s="36">
        <v>2.68</v>
      </c>
      <c r="G37" s="37">
        <v>1.84</v>
      </c>
      <c r="H37" s="37">
        <v>2.15</v>
      </c>
      <c r="I37" s="37">
        <v>2.2400000000000002</v>
      </c>
      <c r="J37" s="38">
        <v>1.86</v>
      </c>
      <c r="K37" s="22"/>
      <c r="L37" s="22"/>
      <c r="M37" s="22"/>
      <c r="N37" s="22"/>
      <c r="O37" s="22"/>
      <c r="P37" s="22"/>
    </row>
    <row r="38" spans="1:16" ht="39" customHeight="1" x14ac:dyDescent="0.15">
      <c r="A38" s="22"/>
      <c r="B38" s="35"/>
      <c r="C38" s="1144" t="s">
        <v>539</v>
      </c>
      <c r="D38" s="1145"/>
      <c r="E38" s="1146"/>
      <c r="F38" s="36">
        <v>0.05</v>
      </c>
      <c r="G38" s="37">
        <v>0.06</v>
      </c>
      <c r="H38" s="37">
        <v>7.0000000000000007E-2</v>
      </c>
      <c r="I38" s="37">
        <v>0.06</v>
      </c>
      <c r="J38" s="38">
        <v>0.53</v>
      </c>
      <c r="K38" s="22"/>
      <c r="L38" s="22"/>
      <c r="M38" s="22"/>
      <c r="N38" s="22"/>
      <c r="O38" s="22"/>
      <c r="P38" s="22"/>
    </row>
    <row r="39" spans="1:16" ht="39" customHeight="1" x14ac:dyDescent="0.15">
      <c r="A39" s="22"/>
      <c r="B39" s="35"/>
      <c r="C39" s="1144" t="s">
        <v>540</v>
      </c>
      <c r="D39" s="1145"/>
      <c r="E39" s="1146"/>
      <c r="F39" s="36">
        <v>0.01</v>
      </c>
      <c r="G39" s="37">
        <v>0.03</v>
      </c>
      <c r="H39" s="37">
        <v>0.02</v>
      </c>
      <c r="I39" s="37">
        <v>0.01</v>
      </c>
      <c r="J39" s="38">
        <v>0</v>
      </c>
      <c r="K39" s="22"/>
      <c r="L39" s="22"/>
      <c r="M39" s="22"/>
      <c r="N39" s="22"/>
      <c r="O39" s="22"/>
      <c r="P39" s="22"/>
    </row>
    <row r="40" spans="1:16" ht="39" customHeight="1" x14ac:dyDescent="0.15">
      <c r="A40" s="22"/>
      <c r="B40" s="35"/>
      <c r="C40" s="1144"/>
      <c r="D40" s="1145"/>
      <c r="E40" s="1146"/>
      <c r="F40" s="36"/>
      <c r="G40" s="37"/>
      <c r="H40" s="37"/>
      <c r="I40" s="37"/>
      <c r="J40" s="38"/>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541</v>
      </c>
      <c r="D42" s="1145"/>
      <c r="E42" s="1146"/>
      <c r="F42" s="36" t="s">
        <v>486</v>
      </c>
      <c r="G42" s="37" t="s">
        <v>486</v>
      </c>
      <c r="H42" s="37" t="s">
        <v>486</v>
      </c>
      <c r="I42" s="37" t="s">
        <v>486</v>
      </c>
      <c r="J42" s="38" t="s">
        <v>486</v>
      </c>
      <c r="K42" s="22"/>
      <c r="L42" s="22"/>
      <c r="M42" s="22"/>
      <c r="N42" s="22"/>
      <c r="O42" s="22"/>
      <c r="P42" s="22"/>
    </row>
    <row r="43" spans="1:16" ht="39" customHeight="1" thickBot="1" x14ac:dyDescent="0.2">
      <c r="A43" s="22"/>
      <c r="B43" s="40"/>
      <c r="C43" s="1147" t="s">
        <v>542</v>
      </c>
      <c r="D43" s="1148"/>
      <c r="E43" s="1149"/>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d9sQhJ7VhdGjsC53fwW7bTKk5ocKjWeaITVKaJpY6b1YkA1wAdw2YYUbkw1q+GXDPF9YaV1PqYPeya2fT+vZg==" saltValue="SViBUFmBqURalBxxDQLY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1440</v>
      </c>
      <c r="L45" s="60">
        <v>1400</v>
      </c>
      <c r="M45" s="60">
        <v>1412</v>
      </c>
      <c r="N45" s="60">
        <v>1423</v>
      </c>
      <c r="O45" s="61">
        <v>1320</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486</v>
      </c>
      <c r="L46" s="64" t="s">
        <v>486</v>
      </c>
      <c r="M46" s="64" t="s">
        <v>486</v>
      </c>
      <c r="N46" s="64" t="s">
        <v>486</v>
      </c>
      <c r="O46" s="65" t="s">
        <v>486</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486</v>
      </c>
      <c r="L47" s="64" t="s">
        <v>486</v>
      </c>
      <c r="M47" s="64" t="s">
        <v>486</v>
      </c>
      <c r="N47" s="64" t="s">
        <v>486</v>
      </c>
      <c r="O47" s="65" t="s">
        <v>486</v>
      </c>
      <c r="P47" s="48"/>
      <c r="Q47" s="48"/>
      <c r="R47" s="48"/>
      <c r="S47" s="48"/>
      <c r="T47" s="48"/>
      <c r="U47" s="48"/>
    </row>
    <row r="48" spans="1:21" ht="30.75" customHeight="1" x14ac:dyDescent="0.15">
      <c r="A48" s="48"/>
      <c r="B48" s="1177"/>
      <c r="C48" s="1178"/>
      <c r="D48" s="62"/>
      <c r="E48" s="1154" t="s">
        <v>13</v>
      </c>
      <c r="F48" s="1154"/>
      <c r="G48" s="1154"/>
      <c r="H48" s="1154"/>
      <c r="I48" s="1154"/>
      <c r="J48" s="1155"/>
      <c r="K48" s="63">
        <v>59</v>
      </c>
      <c r="L48" s="64">
        <v>60</v>
      </c>
      <c r="M48" s="64">
        <v>60</v>
      </c>
      <c r="N48" s="64">
        <v>61</v>
      </c>
      <c r="O48" s="65">
        <v>57</v>
      </c>
      <c r="P48" s="48"/>
      <c r="Q48" s="48"/>
      <c r="R48" s="48"/>
      <c r="S48" s="48"/>
      <c r="T48" s="48"/>
      <c r="U48" s="48"/>
    </row>
    <row r="49" spans="1:21" ht="30.75" customHeight="1" x14ac:dyDescent="0.15">
      <c r="A49" s="48"/>
      <c r="B49" s="1177"/>
      <c r="C49" s="1178"/>
      <c r="D49" s="62"/>
      <c r="E49" s="1154" t="s">
        <v>14</v>
      </c>
      <c r="F49" s="1154"/>
      <c r="G49" s="1154"/>
      <c r="H49" s="1154"/>
      <c r="I49" s="1154"/>
      <c r="J49" s="1155"/>
      <c r="K49" s="63" t="s">
        <v>486</v>
      </c>
      <c r="L49" s="64" t="s">
        <v>486</v>
      </c>
      <c r="M49" s="64" t="s">
        <v>486</v>
      </c>
      <c r="N49" s="64" t="s">
        <v>486</v>
      </c>
      <c r="O49" s="65" t="s">
        <v>486</v>
      </c>
      <c r="P49" s="48"/>
      <c r="Q49" s="48"/>
      <c r="R49" s="48"/>
      <c r="S49" s="48"/>
      <c r="T49" s="48"/>
      <c r="U49" s="48"/>
    </row>
    <row r="50" spans="1:21" ht="30.75" customHeight="1" x14ac:dyDescent="0.15">
      <c r="A50" s="48"/>
      <c r="B50" s="1177"/>
      <c r="C50" s="1178"/>
      <c r="D50" s="62"/>
      <c r="E50" s="1154" t="s">
        <v>15</v>
      </c>
      <c r="F50" s="1154"/>
      <c r="G50" s="1154"/>
      <c r="H50" s="1154"/>
      <c r="I50" s="1154"/>
      <c r="J50" s="1155"/>
      <c r="K50" s="63" t="s">
        <v>486</v>
      </c>
      <c r="L50" s="64" t="s">
        <v>486</v>
      </c>
      <c r="M50" s="64" t="s">
        <v>486</v>
      </c>
      <c r="N50" s="64" t="s">
        <v>486</v>
      </c>
      <c r="O50" s="65" t="s">
        <v>486</v>
      </c>
      <c r="P50" s="48"/>
      <c r="Q50" s="48"/>
      <c r="R50" s="48"/>
      <c r="S50" s="48"/>
      <c r="T50" s="48"/>
      <c r="U50" s="48"/>
    </row>
    <row r="51" spans="1:21" ht="30.75" customHeight="1" x14ac:dyDescent="0.15">
      <c r="A51" s="48"/>
      <c r="B51" s="1179"/>
      <c r="C51" s="1180"/>
      <c r="D51" s="66"/>
      <c r="E51" s="1154" t="s">
        <v>16</v>
      </c>
      <c r="F51" s="1154"/>
      <c r="G51" s="1154"/>
      <c r="H51" s="1154"/>
      <c r="I51" s="1154"/>
      <c r="J51" s="1155"/>
      <c r="K51" s="63">
        <v>0</v>
      </c>
      <c r="L51" s="64">
        <v>0</v>
      </c>
      <c r="M51" s="64">
        <v>0</v>
      </c>
      <c r="N51" s="64">
        <v>0</v>
      </c>
      <c r="O51" s="65">
        <v>0</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1242</v>
      </c>
      <c r="L52" s="64">
        <v>1177</v>
      </c>
      <c r="M52" s="64">
        <v>1107</v>
      </c>
      <c r="N52" s="64">
        <v>1131</v>
      </c>
      <c r="O52" s="65">
        <v>1056</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257</v>
      </c>
      <c r="L53" s="69">
        <v>283</v>
      </c>
      <c r="M53" s="69">
        <v>365</v>
      </c>
      <c r="N53" s="69">
        <v>353</v>
      </c>
      <c r="O53" s="70">
        <v>321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LVlOyI3IQA5A70nFkU+5yvgf4s796BCCrWXvz48QIqogEpZwvk5uiNAfnKm90IJ2w+8WlBSVuxQc7+u6xupdQ==" saltValue="K0rB18dKtRvYLb/4D6P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5" t="s">
        <v>30</v>
      </c>
      <c r="C41" s="1196"/>
      <c r="D41" s="105"/>
      <c r="E41" s="1197" t="s">
        <v>31</v>
      </c>
      <c r="F41" s="1197"/>
      <c r="G41" s="1197"/>
      <c r="H41" s="1198"/>
      <c r="I41" s="355">
        <v>12777</v>
      </c>
      <c r="J41" s="356">
        <v>12557</v>
      </c>
      <c r="K41" s="356">
        <v>12877</v>
      </c>
      <c r="L41" s="356">
        <v>12555</v>
      </c>
      <c r="M41" s="357">
        <v>12463</v>
      </c>
    </row>
    <row r="42" spans="2:13" ht="27.75" customHeight="1" x14ac:dyDescent="0.15">
      <c r="B42" s="1185"/>
      <c r="C42" s="1186"/>
      <c r="D42" s="106"/>
      <c r="E42" s="1189" t="s">
        <v>32</v>
      </c>
      <c r="F42" s="1189"/>
      <c r="G42" s="1189"/>
      <c r="H42" s="1190"/>
      <c r="I42" s="358" t="s">
        <v>486</v>
      </c>
      <c r="J42" s="359" t="s">
        <v>486</v>
      </c>
      <c r="K42" s="359" t="s">
        <v>486</v>
      </c>
      <c r="L42" s="359" t="s">
        <v>486</v>
      </c>
      <c r="M42" s="360" t="s">
        <v>486</v>
      </c>
    </row>
    <row r="43" spans="2:13" ht="27.75" customHeight="1" x14ac:dyDescent="0.15">
      <c r="B43" s="1185"/>
      <c r="C43" s="1186"/>
      <c r="D43" s="106"/>
      <c r="E43" s="1189" t="s">
        <v>33</v>
      </c>
      <c r="F43" s="1189"/>
      <c r="G43" s="1189"/>
      <c r="H43" s="1190"/>
      <c r="I43" s="358">
        <v>464</v>
      </c>
      <c r="J43" s="359">
        <v>399</v>
      </c>
      <c r="K43" s="359">
        <v>426</v>
      </c>
      <c r="L43" s="359">
        <v>393</v>
      </c>
      <c r="M43" s="360">
        <v>373</v>
      </c>
    </row>
    <row r="44" spans="2:13" ht="27.75" customHeight="1" x14ac:dyDescent="0.15">
      <c r="B44" s="1185"/>
      <c r="C44" s="1186"/>
      <c r="D44" s="106"/>
      <c r="E44" s="1189" t="s">
        <v>34</v>
      </c>
      <c r="F44" s="1189"/>
      <c r="G44" s="1189"/>
      <c r="H44" s="1190"/>
      <c r="I44" s="358" t="s">
        <v>486</v>
      </c>
      <c r="J44" s="359" t="s">
        <v>486</v>
      </c>
      <c r="K44" s="359" t="s">
        <v>486</v>
      </c>
      <c r="L44" s="359" t="s">
        <v>486</v>
      </c>
      <c r="M44" s="360" t="s">
        <v>486</v>
      </c>
    </row>
    <row r="45" spans="2:13" ht="27.75" customHeight="1" x14ac:dyDescent="0.15">
      <c r="B45" s="1185"/>
      <c r="C45" s="1186"/>
      <c r="D45" s="106"/>
      <c r="E45" s="1189" t="s">
        <v>35</v>
      </c>
      <c r="F45" s="1189"/>
      <c r="G45" s="1189"/>
      <c r="H45" s="1190"/>
      <c r="I45" s="358">
        <v>2516</v>
      </c>
      <c r="J45" s="359">
        <v>2571</v>
      </c>
      <c r="K45" s="359">
        <v>2489</v>
      </c>
      <c r="L45" s="359">
        <v>2018</v>
      </c>
      <c r="M45" s="360">
        <v>2032</v>
      </c>
    </row>
    <row r="46" spans="2:13" ht="27.75" customHeight="1" x14ac:dyDescent="0.15">
      <c r="B46" s="1185"/>
      <c r="C46" s="1186"/>
      <c r="D46" s="107"/>
      <c r="E46" s="1189" t="s">
        <v>36</v>
      </c>
      <c r="F46" s="1189"/>
      <c r="G46" s="1189"/>
      <c r="H46" s="1190"/>
      <c r="I46" s="358" t="s">
        <v>486</v>
      </c>
      <c r="J46" s="359" t="s">
        <v>486</v>
      </c>
      <c r="K46" s="359" t="s">
        <v>486</v>
      </c>
      <c r="L46" s="359" t="s">
        <v>486</v>
      </c>
      <c r="M46" s="360" t="s">
        <v>486</v>
      </c>
    </row>
    <row r="47" spans="2:13" ht="27.75" customHeight="1" x14ac:dyDescent="0.15">
      <c r="B47" s="1185"/>
      <c r="C47" s="1186"/>
      <c r="D47" s="108"/>
      <c r="E47" s="1199" t="s">
        <v>37</v>
      </c>
      <c r="F47" s="1200"/>
      <c r="G47" s="1200"/>
      <c r="H47" s="1201"/>
      <c r="I47" s="358" t="s">
        <v>486</v>
      </c>
      <c r="J47" s="359" t="s">
        <v>486</v>
      </c>
      <c r="K47" s="359" t="s">
        <v>486</v>
      </c>
      <c r="L47" s="359" t="s">
        <v>486</v>
      </c>
      <c r="M47" s="360" t="s">
        <v>486</v>
      </c>
    </row>
    <row r="48" spans="2:13" ht="27.75" customHeight="1" x14ac:dyDescent="0.15">
      <c r="B48" s="1185"/>
      <c r="C48" s="1186"/>
      <c r="D48" s="106"/>
      <c r="E48" s="1189" t="s">
        <v>38</v>
      </c>
      <c r="F48" s="1189"/>
      <c r="G48" s="1189"/>
      <c r="H48" s="1190"/>
      <c r="I48" s="358" t="s">
        <v>486</v>
      </c>
      <c r="J48" s="359" t="s">
        <v>486</v>
      </c>
      <c r="K48" s="359" t="s">
        <v>486</v>
      </c>
      <c r="L48" s="359" t="s">
        <v>486</v>
      </c>
      <c r="M48" s="360" t="s">
        <v>486</v>
      </c>
    </row>
    <row r="49" spans="2:13" ht="27.75" customHeight="1" x14ac:dyDescent="0.15">
      <c r="B49" s="1187"/>
      <c r="C49" s="1188"/>
      <c r="D49" s="106"/>
      <c r="E49" s="1189" t="s">
        <v>39</v>
      </c>
      <c r="F49" s="1189"/>
      <c r="G49" s="1189"/>
      <c r="H49" s="1190"/>
      <c r="I49" s="358" t="s">
        <v>486</v>
      </c>
      <c r="J49" s="359" t="s">
        <v>486</v>
      </c>
      <c r="K49" s="359" t="s">
        <v>486</v>
      </c>
      <c r="L49" s="359" t="s">
        <v>486</v>
      </c>
      <c r="M49" s="360" t="s">
        <v>486</v>
      </c>
    </row>
    <row r="50" spans="2:13" ht="27.75" customHeight="1" x14ac:dyDescent="0.15">
      <c r="B50" s="1183" t="s">
        <v>40</v>
      </c>
      <c r="C50" s="1184"/>
      <c r="D50" s="109"/>
      <c r="E50" s="1189" t="s">
        <v>41</v>
      </c>
      <c r="F50" s="1189"/>
      <c r="G50" s="1189"/>
      <c r="H50" s="1190"/>
      <c r="I50" s="358">
        <v>8416</v>
      </c>
      <c r="J50" s="359">
        <v>8487</v>
      </c>
      <c r="K50" s="359">
        <v>9224</v>
      </c>
      <c r="L50" s="359">
        <v>9695</v>
      </c>
      <c r="M50" s="360">
        <v>10119</v>
      </c>
    </row>
    <row r="51" spans="2:13" ht="27.75" customHeight="1" x14ac:dyDescent="0.15">
      <c r="B51" s="1185"/>
      <c r="C51" s="1186"/>
      <c r="D51" s="106"/>
      <c r="E51" s="1189" t="s">
        <v>42</v>
      </c>
      <c r="F51" s="1189"/>
      <c r="G51" s="1189"/>
      <c r="H51" s="1190"/>
      <c r="I51" s="358">
        <v>463</v>
      </c>
      <c r="J51" s="359">
        <v>475</v>
      </c>
      <c r="K51" s="359">
        <v>478</v>
      </c>
      <c r="L51" s="359">
        <v>435</v>
      </c>
      <c r="M51" s="360">
        <v>368</v>
      </c>
    </row>
    <row r="52" spans="2:13" ht="27.75" customHeight="1" x14ac:dyDescent="0.15">
      <c r="B52" s="1187"/>
      <c r="C52" s="1188"/>
      <c r="D52" s="106"/>
      <c r="E52" s="1189" t="s">
        <v>43</v>
      </c>
      <c r="F52" s="1189"/>
      <c r="G52" s="1189"/>
      <c r="H52" s="1190"/>
      <c r="I52" s="358">
        <v>10579</v>
      </c>
      <c r="J52" s="359">
        <v>10381</v>
      </c>
      <c r="K52" s="359">
        <v>10772</v>
      </c>
      <c r="L52" s="359">
        <v>10248</v>
      </c>
      <c r="M52" s="360">
        <v>10493</v>
      </c>
    </row>
    <row r="53" spans="2:13" ht="27.75" customHeight="1" thickBot="1" x14ac:dyDescent="0.2">
      <c r="B53" s="1191" t="s">
        <v>19</v>
      </c>
      <c r="C53" s="1192"/>
      <c r="D53" s="110"/>
      <c r="E53" s="1193" t="s">
        <v>44</v>
      </c>
      <c r="F53" s="1193"/>
      <c r="G53" s="1193"/>
      <c r="H53" s="1194"/>
      <c r="I53" s="361">
        <v>-3700</v>
      </c>
      <c r="J53" s="362">
        <v>-3816</v>
      </c>
      <c r="K53" s="362">
        <v>-4682</v>
      </c>
      <c r="L53" s="362">
        <v>-5414</v>
      </c>
      <c r="M53" s="363">
        <v>-6111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sPhvY5I+2abJMfSCPYIbyZQt9gD/Qg56UqHstgJYK/vJ76A2ig06wAYBysm6CH/PEvrAktZTu72cqUdqGi2Qw==" saltValue="5q4ShAYqUkJbptpoEb0u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0" t="s">
        <v>46</v>
      </c>
      <c r="D55" s="1210"/>
      <c r="E55" s="1211"/>
      <c r="F55" s="122">
        <v>4305</v>
      </c>
      <c r="G55" s="122">
        <v>4291</v>
      </c>
      <c r="H55" s="123">
        <v>3928</v>
      </c>
    </row>
    <row r="56" spans="2:8" ht="52.5" customHeight="1" x14ac:dyDescent="0.15">
      <c r="B56" s="124"/>
      <c r="C56" s="1212" t="s">
        <v>47</v>
      </c>
      <c r="D56" s="1212"/>
      <c r="E56" s="1213"/>
      <c r="F56" s="125">
        <v>203</v>
      </c>
      <c r="G56" s="125">
        <v>203</v>
      </c>
      <c r="H56" s="126">
        <v>203</v>
      </c>
    </row>
    <row r="57" spans="2:8" ht="53.25" customHeight="1" x14ac:dyDescent="0.15">
      <c r="B57" s="124"/>
      <c r="C57" s="1214" t="s">
        <v>48</v>
      </c>
      <c r="D57" s="1214"/>
      <c r="E57" s="1215"/>
      <c r="F57" s="127">
        <v>4848</v>
      </c>
      <c r="G57" s="127">
        <v>5481</v>
      </c>
      <c r="H57" s="128">
        <v>5831</v>
      </c>
    </row>
    <row r="58" spans="2:8" ht="45.75" customHeight="1" x14ac:dyDescent="0.15">
      <c r="B58" s="129"/>
      <c r="C58" s="1202" t="s">
        <v>555</v>
      </c>
      <c r="D58" s="1203"/>
      <c r="E58" s="1204"/>
      <c r="F58" s="130">
        <v>1301</v>
      </c>
      <c r="G58" s="130">
        <v>1796</v>
      </c>
      <c r="H58" s="131">
        <v>2297</v>
      </c>
    </row>
    <row r="59" spans="2:8" ht="45.75" customHeight="1" x14ac:dyDescent="0.15">
      <c r="B59" s="129"/>
      <c r="C59" s="1202" t="s">
        <v>556</v>
      </c>
      <c r="D59" s="1203"/>
      <c r="E59" s="1204"/>
      <c r="F59" s="130">
        <v>1571</v>
      </c>
      <c r="G59" s="130">
        <v>1628</v>
      </c>
      <c r="H59" s="131">
        <v>1546</v>
      </c>
    </row>
    <row r="60" spans="2:8" ht="45.75" customHeight="1" x14ac:dyDescent="0.15">
      <c r="B60" s="129"/>
      <c r="C60" s="1202" t="s">
        <v>557</v>
      </c>
      <c r="D60" s="1203"/>
      <c r="E60" s="1204"/>
      <c r="F60" s="130">
        <v>1197</v>
      </c>
      <c r="G60" s="130">
        <v>1139</v>
      </c>
      <c r="H60" s="131">
        <v>1069</v>
      </c>
    </row>
    <row r="61" spans="2:8" ht="45.75" customHeight="1" x14ac:dyDescent="0.15">
      <c r="B61" s="129"/>
      <c r="C61" s="1202" t="s">
        <v>558</v>
      </c>
      <c r="D61" s="1203"/>
      <c r="E61" s="1204"/>
      <c r="F61" s="130">
        <v>151</v>
      </c>
      <c r="G61" s="130">
        <v>214</v>
      </c>
      <c r="H61" s="131">
        <v>259</v>
      </c>
    </row>
    <row r="62" spans="2:8" ht="45.75" customHeight="1" thickBot="1" x14ac:dyDescent="0.2">
      <c r="B62" s="132"/>
      <c r="C62" s="1205" t="s">
        <v>559</v>
      </c>
      <c r="D62" s="1206"/>
      <c r="E62" s="1207"/>
      <c r="F62" s="133">
        <v>240</v>
      </c>
      <c r="G62" s="133">
        <v>240</v>
      </c>
      <c r="H62" s="134">
        <v>240</v>
      </c>
    </row>
    <row r="63" spans="2:8" ht="52.5" customHeight="1" thickBot="1" x14ac:dyDescent="0.2">
      <c r="B63" s="135"/>
      <c r="C63" s="1208" t="s">
        <v>49</v>
      </c>
      <c r="D63" s="1208"/>
      <c r="E63" s="1209"/>
      <c r="F63" s="136">
        <v>9356</v>
      </c>
      <c r="G63" s="136">
        <v>9975</v>
      </c>
      <c r="H63" s="137">
        <v>9962</v>
      </c>
    </row>
    <row r="64" spans="2:8" x14ac:dyDescent="0.15"/>
  </sheetData>
  <sheetProtection algorithmName="SHA-512" hashValue="Jev85QLJKMe6HBCHy2NMpmeDh0B96vxVuRSMWaGvnDOEcCCHmvuAYhqZEKADKlIYfLnzWdUU/U8T6kx2tBchSQ==" saltValue="ykdttVL5GsLp5v5qVfFu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85240</v>
      </c>
      <c r="E3" s="156"/>
      <c r="F3" s="157">
        <v>59119</v>
      </c>
      <c r="G3" s="158"/>
      <c r="H3" s="159"/>
    </row>
    <row r="4" spans="1:8" x14ac:dyDescent="0.15">
      <c r="A4" s="160"/>
      <c r="B4" s="161"/>
      <c r="C4" s="162"/>
      <c r="D4" s="163">
        <v>52486</v>
      </c>
      <c r="E4" s="164"/>
      <c r="F4" s="165">
        <v>29900</v>
      </c>
      <c r="G4" s="166"/>
      <c r="H4" s="167"/>
    </row>
    <row r="5" spans="1:8" x14ac:dyDescent="0.15">
      <c r="A5" s="148" t="s">
        <v>519</v>
      </c>
      <c r="B5" s="153"/>
      <c r="C5" s="154"/>
      <c r="D5" s="155">
        <v>98621</v>
      </c>
      <c r="E5" s="156"/>
      <c r="F5" s="157">
        <v>53895</v>
      </c>
      <c r="G5" s="158"/>
      <c r="H5" s="159"/>
    </row>
    <row r="6" spans="1:8" x14ac:dyDescent="0.15">
      <c r="A6" s="160"/>
      <c r="B6" s="161"/>
      <c r="C6" s="162"/>
      <c r="D6" s="163">
        <v>56166</v>
      </c>
      <c r="E6" s="164"/>
      <c r="F6" s="165">
        <v>31224</v>
      </c>
      <c r="G6" s="166"/>
      <c r="H6" s="167"/>
    </row>
    <row r="7" spans="1:8" x14ac:dyDescent="0.15">
      <c r="A7" s="148" t="s">
        <v>520</v>
      </c>
      <c r="B7" s="153"/>
      <c r="C7" s="154"/>
      <c r="D7" s="155">
        <v>141128</v>
      </c>
      <c r="E7" s="156"/>
      <c r="F7" s="157">
        <v>56181</v>
      </c>
      <c r="G7" s="158"/>
      <c r="H7" s="159"/>
    </row>
    <row r="8" spans="1:8" x14ac:dyDescent="0.15">
      <c r="A8" s="160"/>
      <c r="B8" s="161"/>
      <c r="C8" s="162"/>
      <c r="D8" s="163">
        <v>73372</v>
      </c>
      <c r="E8" s="164"/>
      <c r="F8" s="165">
        <v>32039</v>
      </c>
      <c r="G8" s="166"/>
      <c r="H8" s="167"/>
    </row>
    <row r="9" spans="1:8" x14ac:dyDescent="0.15">
      <c r="A9" s="148" t="s">
        <v>521</v>
      </c>
      <c r="B9" s="153"/>
      <c r="C9" s="154"/>
      <c r="D9" s="155">
        <v>81185</v>
      </c>
      <c r="E9" s="156"/>
      <c r="F9" s="157">
        <v>47730</v>
      </c>
      <c r="G9" s="158"/>
      <c r="H9" s="159"/>
    </row>
    <row r="10" spans="1:8" x14ac:dyDescent="0.15">
      <c r="A10" s="160"/>
      <c r="B10" s="161"/>
      <c r="C10" s="162"/>
      <c r="D10" s="163">
        <v>36447</v>
      </c>
      <c r="E10" s="164"/>
      <c r="F10" s="165">
        <v>26378</v>
      </c>
      <c r="G10" s="166"/>
      <c r="H10" s="167"/>
    </row>
    <row r="11" spans="1:8" x14ac:dyDescent="0.15">
      <c r="A11" s="148" t="s">
        <v>522</v>
      </c>
      <c r="B11" s="153"/>
      <c r="C11" s="154"/>
      <c r="D11" s="155">
        <v>142147</v>
      </c>
      <c r="E11" s="156"/>
      <c r="F11" s="157">
        <v>61921</v>
      </c>
      <c r="G11" s="158"/>
      <c r="H11" s="159"/>
    </row>
    <row r="12" spans="1:8" x14ac:dyDescent="0.15">
      <c r="A12" s="160"/>
      <c r="B12" s="161"/>
      <c r="C12" s="168"/>
      <c r="D12" s="163">
        <v>72646</v>
      </c>
      <c r="E12" s="164"/>
      <c r="F12" s="165">
        <v>34719</v>
      </c>
      <c r="G12" s="166"/>
      <c r="H12" s="167"/>
    </row>
    <row r="13" spans="1:8" x14ac:dyDescent="0.15">
      <c r="A13" s="148"/>
      <c r="B13" s="153"/>
      <c r="C13" s="169"/>
      <c r="D13" s="170">
        <v>109664</v>
      </c>
      <c r="E13" s="171"/>
      <c r="F13" s="172">
        <v>55769</v>
      </c>
      <c r="G13" s="173"/>
      <c r="H13" s="159"/>
    </row>
    <row r="14" spans="1:8" x14ac:dyDescent="0.15">
      <c r="A14" s="160"/>
      <c r="B14" s="161"/>
      <c r="C14" s="162"/>
      <c r="D14" s="163">
        <v>58223</v>
      </c>
      <c r="E14" s="164"/>
      <c r="F14" s="165">
        <v>30852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10.26</v>
      </c>
      <c r="C19" s="174">
        <f>ROUND(VALUE(SUBSTITUTE(実質収支比率等に係る経年分析!G$48,"▲","-")),2)</f>
        <v>10.77</v>
      </c>
      <c r="D19" s="174">
        <f>ROUND(VALUE(SUBSTITUTE(実質収支比率等に係る経年分析!H$48,"▲","-")),2)</f>
        <v>13.9</v>
      </c>
      <c r="E19" s="174">
        <f>ROUND(VALUE(SUBSTITUTE(実質収支比率等に係る経年分析!I$48,"▲","-")),2)</f>
        <v>13.02</v>
      </c>
      <c r="F19" s="174">
        <f>ROUND(VALUE(SUBSTITUTE(実質収支比率等に係る経年分析!J$48,"▲","-")),2)</f>
        <v>15.48</v>
      </c>
    </row>
    <row r="20" spans="1:11" x14ac:dyDescent="0.15">
      <c r="A20" s="174" t="s">
        <v>53</v>
      </c>
      <c r="B20" s="174">
        <f>ROUND(VALUE(SUBSTITUTE(実質収支比率等に係る経年分析!F$47,"▲","-")),2)</f>
        <v>56.48</v>
      </c>
      <c r="C20" s="174">
        <f>ROUND(VALUE(SUBSTITUTE(実質収支比率等に係る経年分析!G$47,"▲","-")),2)</f>
        <v>52.81</v>
      </c>
      <c r="D20" s="174">
        <f>ROUND(VALUE(SUBSTITUTE(実質収支比率等に係る経年分析!H$47,"▲","-")),2)</f>
        <v>51.82</v>
      </c>
      <c r="E20" s="174">
        <f>ROUND(VALUE(SUBSTITUTE(実質収支比率等に係る経年分析!I$47,"▲","-")),2)</f>
        <v>53.54</v>
      </c>
      <c r="F20" s="174">
        <f>ROUND(VALUE(SUBSTITUTE(実質収支比率等に係る経年分析!J$47,"▲","-")),2)</f>
        <v>49.44</v>
      </c>
    </row>
    <row r="21" spans="1:11" x14ac:dyDescent="0.15">
      <c r="A21" s="174" t="s">
        <v>54</v>
      </c>
      <c r="B21" s="174">
        <f>IF(ISNUMBER(VALUE(SUBSTITUTE(実質収支比率等に係る経年分析!F$49,"▲","-"))),ROUND(VALUE(SUBSTITUTE(実質収支比率等に係る経年分析!F$49,"▲","-")),2),NA())</f>
        <v>-8.61</v>
      </c>
      <c r="C21" s="174">
        <f>IF(ISNUMBER(VALUE(SUBSTITUTE(実質収支比率等に係る経年分析!G$49,"▲","-"))),ROUND(VALUE(SUBSTITUTE(実質収支比率等に係る経年分析!G$49,"▲","-")),2),NA())</f>
        <v>-7.1</v>
      </c>
      <c r="D21" s="174">
        <f>IF(ISNUMBER(VALUE(SUBSTITUTE(実質収支比率等に係る経年分析!H$49,"▲","-"))),ROUND(VALUE(SUBSTITUTE(実質収支比率等に係る経年分析!H$49,"▲","-")),2),NA())</f>
        <v>-1.32</v>
      </c>
      <c r="E21" s="174">
        <f>IF(ISNUMBER(VALUE(SUBSTITUTE(実質収支比率等に係る経年分析!I$49,"▲","-"))),ROUND(VALUE(SUBSTITUTE(実質収支比率等に係る経年分析!I$49,"▲","-")),2),NA())</f>
        <v>-10.039999999999999</v>
      </c>
      <c r="F21" s="174">
        <f>IF(ISNUMBER(VALUE(SUBSTITUTE(実質収支比率等に係る経年分析!J$49,"▲","-"))),ROUND(VALUE(SUBSTITUTE(実質収支比率等に係る経年分析!J$49,"▲","-")),2),NA())</f>
        <v>-8.89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さつま町後期高齢者医療特別会計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さつま町農業集落排水事業特別会計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0.53</v>
      </c>
    </row>
    <row r="33" spans="1:16" x14ac:dyDescent="0.15">
      <c r="A33" s="175" t="str">
        <f>IF(連結実質赤字比率に係る赤字・黒字の構成分析!C$37="",NA(),連結実質赤字比率に係る赤字・黒字の構成分析!C$37)</f>
        <v>さつま町国民健康保険事業特別会計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2.2400000000000002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1.86</v>
      </c>
    </row>
    <row r="34" spans="1:16" x14ac:dyDescent="0.15">
      <c r="A34" s="175" t="str">
        <f>IF(連結実質赤字比率に係る赤字・黒字の構成分析!C$36="",NA(),連結実質赤字比率に係る赤字・黒字の構成分析!C$36)</f>
        <v>さつま町介護保険事業特別会計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2.64</v>
      </c>
    </row>
    <row r="35" spans="1:16" x14ac:dyDescent="0.15">
      <c r="A35" s="175" t="str">
        <f>IF(連結実質赤字比率に係る赤字・黒字の構成分析!C$35="",NA(),連結実質赤字比率に係る赤字・黒字の構成分析!C$35)</f>
        <v>さつま町水道事業会計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15.48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1242</v>
      </c>
      <c r="E42" s="176"/>
      <c r="F42" s="176"/>
      <c r="G42" s="176">
        <f>'実質公債費比率（分子）の構造'!L$52</f>
        <v>1177</v>
      </c>
      <c r="H42" s="176"/>
      <c r="I42" s="176"/>
      <c r="J42" s="176">
        <f>'実質公債費比率（分子）の構造'!M$52</f>
        <v>1107</v>
      </c>
      <c r="K42" s="176"/>
      <c r="L42" s="176"/>
      <c r="M42" s="176">
        <f>'実質公債費比率（分子）の構造'!N$52</f>
        <v>1131</v>
      </c>
      <c r="N42" s="176"/>
      <c r="O42" s="176"/>
      <c r="P42" s="176">
        <f>'実質公債費比率（分子）の構造'!O$52</f>
        <v>1056</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59</v>
      </c>
      <c r="C46" s="176"/>
      <c r="D46" s="176"/>
      <c r="E46" s="176">
        <f>'実質公債費比率（分子）の構造'!L$48</f>
        <v>60</v>
      </c>
      <c r="F46" s="176"/>
      <c r="G46" s="176"/>
      <c r="H46" s="176">
        <f>'実質公債費比率（分子）の構造'!M$48</f>
        <v>60</v>
      </c>
      <c r="I46" s="176"/>
      <c r="J46" s="176"/>
      <c r="K46" s="176">
        <f>'実質公債費比率（分子）の構造'!N$48</f>
        <v>61</v>
      </c>
      <c r="L46" s="176"/>
      <c r="M46" s="176"/>
      <c r="N46" s="176">
        <f>'実質公債費比率（分子）の構造'!O$48</f>
        <v>57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1440</v>
      </c>
      <c r="C49" s="176"/>
      <c r="D49" s="176"/>
      <c r="E49" s="176">
        <f>'実質公債費比率（分子）の構造'!L$45</f>
        <v>1400</v>
      </c>
      <c r="F49" s="176"/>
      <c r="G49" s="176"/>
      <c r="H49" s="176">
        <f>'実質公債費比率（分子）の構造'!M$45</f>
        <v>1412</v>
      </c>
      <c r="I49" s="176"/>
      <c r="J49" s="176"/>
      <c r="K49" s="176">
        <f>'実質公債費比率（分子）の構造'!N$45</f>
        <v>1423</v>
      </c>
      <c r="L49" s="176"/>
      <c r="M49" s="176"/>
      <c r="N49" s="176">
        <f>'実質公債費比率（分子）の構造'!O$45</f>
        <v>1320</v>
      </c>
      <c r="O49" s="176"/>
      <c r="P49" s="176"/>
    </row>
    <row r="50" spans="1:16" x14ac:dyDescent="0.15">
      <c r="A50" s="176" t="s">
        <v>67</v>
      </c>
      <c r="B50" s="176" t="e">
        <f>NA()</f>
        <v>#N/A</v>
      </c>
      <c r="C50" s="176">
        <f>IF(ISNUMBER('実質公債費比率（分子）の構造'!K$53),'実質公債費比率（分子）の構造'!K$53,NA())</f>
        <v>257</v>
      </c>
      <c r="D50" s="176" t="e">
        <f>NA()</f>
        <v>#N/A</v>
      </c>
      <c r="E50" s="176" t="e">
        <f>NA()</f>
        <v>#N/A</v>
      </c>
      <c r="F50" s="176">
        <f>IF(ISNUMBER('実質公債費比率（分子）の構造'!L$53),'実質公債費比率（分子）の構造'!L$53,NA())</f>
        <v>283</v>
      </c>
      <c r="G50" s="176" t="e">
        <f>NA()</f>
        <v>#N/A</v>
      </c>
      <c r="H50" s="176" t="e">
        <f>NA()</f>
        <v>#N/A</v>
      </c>
      <c r="I50" s="176">
        <f>IF(ISNUMBER('実質公債費比率（分子）の構造'!M$53),'実質公債費比率（分子）の構造'!M$53,NA())</f>
        <v>365</v>
      </c>
      <c r="J50" s="176" t="e">
        <f>NA()</f>
        <v>#N/A</v>
      </c>
      <c r="K50" s="176" t="e">
        <f>NA()</f>
        <v>#N/A</v>
      </c>
      <c r="L50" s="176">
        <f>IF(ISNUMBER('実質公債費比率（分子）の構造'!N$53),'実質公債費比率（分子）の構造'!N$53,NA())</f>
        <v>353</v>
      </c>
      <c r="M50" s="176" t="e">
        <f>NA()</f>
        <v>#N/A</v>
      </c>
      <c r="N50" s="176" t="e">
        <f>NA()</f>
        <v>#N/A</v>
      </c>
      <c r="O50" s="176">
        <f>IF(ISNUMBER('実質公債費比率（分子）の構造'!O$53),'実質公債費比率（分子）の構造'!O$53,NA())</f>
        <v>321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10579</v>
      </c>
      <c r="E56" s="175"/>
      <c r="F56" s="175"/>
      <c r="G56" s="175">
        <f>'将来負担比率（分子）の構造'!J$52</f>
        <v>10381</v>
      </c>
      <c r="H56" s="175"/>
      <c r="I56" s="175"/>
      <c r="J56" s="175">
        <f>'将来負担比率（分子）の構造'!K$52</f>
        <v>10772</v>
      </c>
      <c r="K56" s="175"/>
      <c r="L56" s="175"/>
      <c r="M56" s="175">
        <f>'将来負担比率（分子）の構造'!L$52</f>
        <v>10248</v>
      </c>
      <c r="N56" s="175"/>
      <c r="O56" s="175"/>
      <c r="P56" s="175">
        <f>'将来負担比率（分子）の構造'!M$52</f>
        <v>10493</v>
      </c>
    </row>
    <row r="57" spans="1:16" x14ac:dyDescent="0.15">
      <c r="A57" s="175" t="s">
        <v>42</v>
      </c>
      <c r="B57" s="175"/>
      <c r="C57" s="175"/>
      <c r="D57" s="175">
        <f>'将来負担比率（分子）の構造'!I$51</f>
        <v>463</v>
      </c>
      <c r="E57" s="175"/>
      <c r="F57" s="175"/>
      <c r="G57" s="175">
        <f>'将来負担比率（分子）の構造'!J$51</f>
        <v>475</v>
      </c>
      <c r="H57" s="175"/>
      <c r="I57" s="175"/>
      <c r="J57" s="175">
        <f>'将来負担比率（分子）の構造'!K$51</f>
        <v>478</v>
      </c>
      <c r="K57" s="175"/>
      <c r="L57" s="175"/>
      <c r="M57" s="175">
        <f>'将来負担比率（分子）の構造'!L$51</f>
        <v>435</v>
      </c>
      <c r="N57" s="175"/>
      <c r="O57" s="175"/>
      <c r="P57" s="175">
        <f>'将来負担比率（分子）の構造'!M$51</f>
        <v>368</v>
      </c>
    </row>
    <row r="58" spans="1:16" x14ac:dyDescent="0.15">
      <c r="A58" s="175" t="s">
        <v>41</v>
      </c>
      <c r="B58" s="175"/>
      <c r="C58" s="175"/>
      <c r="D58" s="175">
        <f>'将来負担比率（分子）の構造'!I$50</f>
        <v>8416</v>
      </c>
      <c r="E58" s="175"/>
      <c r="F58" s="175"/>
      <c r="G58" s="175">
        <f>'将来負担比率（分子）の構造'!J$50</f>
        <v>8487</v>
      </c>
      <c r="H58" s="175"/>
      <c r="I58" s="175"/>
      <c r="J58" s="175">
        <f>'将来負担比率（分子）の構造'!K$50</f>
        <v>9224</v>
      </c>
      <c r="K58" s="175"/>
      <c r="L58" s="175"/>
      <c r="M58" s="175">
        <f>'将来負担比率（分子）の構造'!L$50</f>
        <v>9695</v>
      </c>
      <c r="N58" s="175"/>
      <c r="O58" s="175"/>
      <c r="P58" s="175">
        <f>'将来負担比率（分子）の構造'!M$50</f>
        <v>10119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2516</v>
      </c>
      <c r="C62" s="175"/>
      <c r="D62" s="175"/>
      <c r="E62" s="175">
        <f>'将来負担比率（分子）の構造'!J$45</f>
        <v>2571</v>
      </c>
      <c r="F62" s="175"/>
      <c r="G62" s="175"/>
      <c r="H62" s="175">
        <f>'将来負担比率（分子）の構造'!K$45</f>
        <v>2489</v>
      </c>
      <c r="I62" s="175"/>
      <c r="J62" s="175"/>
      <c r="K62" s="175">
        <f>'将来負担比率（分子）の構造'!L$45</f>
        <v>2018</v>
      </c>
      <c r="L62" s="175"/>
      <c r="M62" s="175"/>
      <c r="N62" s="175">
        <f>'将来負担比率（分子）の構造'!M$45</f>
        <v>2032</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464</v>
      </c>
      <c r="C64" s="175"/>
      <c r="D64" s="175"/>
      <c r="E64" s="175">
        <f>'将来負担比率（分子）の構造'!J$43</f>
        <v>399</v>
      </c>
      <c r="F64" s="175"/>
      <c r="G64" s="175"/>
      <c r="H64" s="175">
        <f>'将来負担比率（分子）の構造'!K$43</f>
        <v>426</v>
      </c>
      <c r="I64" s="175"/>
      <c r="J64" s="175"/>
      <c r="K64" s="175">
        <f>'将来負担比率（分子）の構造'!L$43</f>
        <v>393</v>
      </c>
      <c r="L64" s="175"/>
      <c r="M64" s="175"/>
      <c r="N64" s="175">
        <f>'将来負担比率（分子）の構造'!M$43</f>
        <v>373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12777</v>
      </c>
      <c r="C66" s="175"/>
      <c r="D66" s="175"/>
      <c r="E66" s="175">
        <f>'将来負担比率（分子）の構造'!J$41</f>
        <v>12557</v>
      </c>
      <c r="F66" s="175"/>
      <c r="G66" s="175"/>
      <c r="H66" s="175">
        <f>'将来負担比率（分子）の構造'!K$41</f>
        <v>12877</v>
      </c>
      <c r="I66" s="175"/>
      <c r="J66" s="175"/>
      <c r="K66" s="175">
        <f>'将来負担比率（分子）の構造'!L$41</f>
        <v>12555</v>
      </c>
      <c r="L66" s="175"/>
      <c r="M66" s="175"/>
      <c r="N66" s="175">
        <f>'将来負担比率（分子）の構造'!M$41</f>
        <v>12463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4305</v>
      </c>
      <c r="C72" s="179">
        <f>基金残高に係る経年分析!G55</f>
        <v>4291</v>
      </c>
      <c r="D72" s="179">
        <f>基金残高に係る経年分析!H55</f>
        <v>3928</v>
      </c>
    </row>
    <row r="73" spans="1:16" x14ac:dyDescent="0.15">
      <c r="A73" s="178" t="s">
        <v>74</v>
      </c>
      <c r="B73" s="179">
        <f>基金残高に係る経年分析!F56</f>
        <v>203</v>
      </c>
      <c r="C73" s="179">
        <f>基金残高に係る経年分析!G56</f>
        <v>203</v>
      </c>
      <c r="D73" s="179">
        <f>基金残高に係る経年分析!H56</f>
        <v>203</v>
      </c>
    </row>
    <row r="74" spans="1:16" x14ac:dyDescent="0.15">
      <c r="A74" s="178" t="s">
        <v>75</v>
      </c>
      <c r="B74" s="179">
        <f>基金残高に係る経年分析!F57</f>
        <v>4848</v>
      </c>
      <c r="C74" s="179">
        <f>基金残高に係る経年分析!G57</f>
        <v>5481</v>
      </c>
      <c r="D74" s="179">
        <f>基金残高に係る経年分析!H57</f>
        <v>5831</v>
      </c>
    </row>
  </sheetData>
  <sheetProtection algorithmName="SHA-512" hashValue="wBrFlUgz0yY7r9IL/2lBm85+HMXuDIA6v7wl0ZObozwx+XK48Uyd5Bgf73N0NxQwgV8umwitITgReYHgBh2KQQ==" saltValue="6GERg7e+WU5o8OWc05Td7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2025-02-19T05:37:35Z</dcterms:created>
  <dcterms:modified xsi:type="dcterms:W3CDTF">2025-03-24T01:22:57Z</dcterms:modified>
  <cp:category/>
</cp:coreProperties>
</file>