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131_税務課_町民税係\◆01_町税等（固定資産税を除く）の賦課に関すること\04_住民税\07_個人住民税\農業経営調べホームページ用\"/>
    </mc:Choice>
  </mc:AlternateContent>
  <xr:revisionPtr revIDLastSave="0" documentId="13_ncr:1_{D6BECB10-39C5-460E-8510-70102DB6DB73}" xr6:coauthVersionLast="47" xr6:coauthVersionMax="47" xr10:uidLastSave="{00000000-0000-0000-0000-000000000000}"/>
  <bookViews>
    <workbookView xWindow="-120" yWindow="-120" windowWidth="20730" windowHeight="11160" tabRatio="804" xr2:uid="{00000000-000D-0000-FFFF-FFFF00000000}"/>
  </bookViews>
  <sheets>
    <sheet name="使用説明" sheetId="8" r:id="rId1"/>
    <sheet name="科目説明" sheetId="12" r:id="rId2"/>
    <sheet name="収入計算シート" sheetId="3" r:id="rId3"/>
    <sheet name="経費計算シート" sheetId="6" r:id="rId4"/>
    <sheet name="経費計算書" sheetId="4" r:id="rId5"/>
    <sheet name="収入計算書" sheetId="9" r:id="rId6"/>
    <sheet name="経費内訳書" sheetId="10" r:id="rId7"/>
    <sheet name="月別集計表" sheetId="7" r:id="rId8"/>
    <sheet name="リスト" sheetId="2" state="hidden" r:id="rId9"/>
  </sheets>
  <definedNames>
    <definedName name="_xlnm._FilterDatabase" localSheetId="3" hidden="1">経費計算シート!$B$2:$N$200</definedName>
    <definedName name="_xlnm._FilterDatabase" localSheetId="2" hidden="1">収入計算シート!$A$2:$N$2</definedName>
    <definedName name="_xlnm.Print_Area" localSheetId="1">科目説明!$A$1:$B$31</definedName>
    <definedName name="_xlnm.Print_Area" localSheetId="4">経費計算書!$A$1:$X$25</definedName>
    <definedName name="_xlnm.Print_Area" localSheetId="6">経費内訳書!$A$1:$Y$43</definedName>
    <definedName name="_xlnm.Print_Area" localSheetId="7">月別集計表!$A$1:$Q$27</definedName>
    <definedName name="_xlnm.Print_Area" localSheetId="0">使用説明!$A$1:$I$127</definedName>
    <definedName name="_xlnm.Print_Area" localSheetId="5">収入計算書!$A$1:$Y$23</definedName>
    <definedName name="_xlnm.Print_Titles" localSheetId="3">経費計算シート!$1:$2</definedName>
    <definedName name="_xlnm.Print_Titles" localSheetId="2">収入計算シート!$1:$2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6" l="1"/>
  <c r="J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AB28" i="10"/>
  <c r="AC28" i="10" s="1"/>
  <c r="AA33" i="10" s="1"/>
  <c r="AB11" i="10"/>
  <c r="AC11" i="10" s="1"/>
  <c r="AA16" i="10" s="1"/>
  <c r="AB3" i="10"/>
  <c r="AC3" i="10" s="1"/>
  <c r="AD3" i="10"/>
  <c r="P3" i="9"/>
  <c r="P2" i="9"/>
  <c r="C2" i="9"/>
  <c r="C2" i="4"/>
  <c r="AE3" i="10" l="1"/>
  <c r="AA7" i="10" s="1"/>
  <c r="P3" i="4"/>
  <c r="P2" i="4"/>
  <c r="AA24" i="10" l="1" a="1"/>
  <c r="AA24" i="10" s="1"/>
  <c r="H1" i="7"/>
  <c r="C1" i="3"/>
  <c r="C1" i="6"/>
  <c r="L201" i="6"/>
  <c r="M201" i="6"/>
  <c r="L202" i="6"/>
  <c r="M202" i="6"/>
  <c r="L203" i="6"/>
  <c r="M203" i="6"/>
  <c r="L204" i="6"/>
  <c r="M204" i="6"/>
  <c r="L205" i="6"/>
  <c r="M205" i="6"/>
  <c r="L206" i="6"/>
  <c r="M206" i="6"/>
  <c r="L207" i="6"/>
  <c r="M207" i="6"/>
  <c r="L208" i="6"/>
  <c r="M208" i="6"/>
  <c r="L209" i="6"/>
  <c r="M209" i="6"/>
  <c r="L210" i="6"/>
  <c r="M210" i="6"/>
  <c r="L211" i="6"/>
  <c r="M211" i="6"/>
  <c r="L212" i="6"/>
  <c r="M212" i="6"/>
  <c r="L213" i="6"/>
  <c r="M213" i="6"/>
  <c r="L214" i="6"/>
  <c r="M214" i="6"/>
  <c r="L215" i="6"/>
  <c r="M215" i="6"/>
  <c r="L216" i="6"/>
  <c r="M216" i="6"/>
  <c r="L217" i="6"/>
  <c r="M217" i="6"/>
  <c r="L218" i="6"/>
  <c r="M218" i="6"/>
  <c r="L219" i="6"/>
  <c r="M219" i="6"/>
  <c r="L220" i="6"/>
  <c r="M220" i="6"/>
  <c r="L221" i="6"/>
  <c r="M221" i="6"/>
  <c r="L222" i="6"/>
  <c r="M222" i="6"/>
  <c r="L223" i="6"/>
  <c r="M223" i="6"/>
  <c r="L224" i="6"/>
  <c r="M224" i="6"/>
  <c r="L225" i="6"/>
  <c r="M225" i="6"/>
  <c r="L226" i="6"/>
  <c r="M226" i="6"/>
  <c r="L227" i="6"/>
  <c r="M227" i="6"/>
  <c r="L228" i="6"/>
  <c r="M228" i="6"/>
  <c r="L229" i="6"/>
  <c r="M229" i="6"/>
  <c r="L230" i="6"/>
  <c r="M230" i="6"/>
  <c r="L231" i="6"/>
  <c r="M231" i="6"/>
  <c r="L232" i="6"/>
  <c r="M232" i="6"/>
  <c r="L233" i="6"/>
  <c r="M233" i="6"/>
  <c r="L234" i="6"/>
  <c r="M234" i="6"/>
  <c r="L235" i="6"/>
  <c r="M235" i="6"/>
  <c r="L236" i="6"/>
  <c r="M236" i="6"/>
  <c r="L237" i="6"/>
  <c r="M237" i="6"/>
  <c r="L238" i="6"/>
  <c r="M238" i="6"/>
  <c r="L239" i="6"/>
  <c r="M239" i="6"/>
  <c r="L240" i="6"/>
  <c r="M240" i="6"/>
  <c r="L241" i="6"/>
  <c r="M241" i="6"/>
  <c r="L242" i="6"/>
  <c r="M242" i="6"/>
  <c r="L243" i="6"/>
  <c r="M243" i="6"/>
  <c r="L244" i="6"/>
  <c r="M244" i="6"/>
  <c r="L245" i="6"/>
  <c r="M245" i="6"/>
  <c r="L246" i="6"/>
  <c r="M246" i="6"/>
  <c r="L247" i="6"/>
  <c r="M247" i="6"/>
  <c r="L248" i="6"/>
  <c r="M248" i="6"/>
  <c r="L249" i="6"/>
  <c r="M249" i="6"/>
  <c r="L250" i="6"/>
  <c r="M250" i="6"/>
  <c r="L251" i="6"/>
  <c r="M251" i="6"/>
  <c r="L252" i="6"/>
  <c r="M252" i="6"/>
  <c r="L253" i="6"/>
  <c r="M253" i="6"/>
  <c r="L254" i="6"/>
  <c r="M254" i="6"/>
  <c r="L255" i="6"/>
  <c r="M255" i="6"/>
  <c r="L256" i="6"/>
  <c r="M256" i="6"/>
  <c r="L257" i="6"/>
  <c r="M257" i="6"/>
  <c r="L258" i="6"/>
  <c r="M258" i="6"/>
  <c r="L259" i="6"/>
  <c r="M259" i="6"/>
  <c r="L260" i="6"/>
  <c r="M260" i="6"/>
  <c r="L261" i="6"/>
  <c r="M261" i="6"/>
  <c r="L262" i="6"/>
  <c r="M262" i="6"/>
  <c r="L263" i="6"/>
  <c r="M263" i="6"/>
  <c r="L264" i="6"/>
  <c r="M264" i="6"/>
  <c r="L265" i="6"/>
  <c r="M265" i="6"/>
  <c r="L266" i="6"/>
  <c r="M266" i="6"/>
  <c r="L267" i="6"/>
  <c r="M267" i="6"/>
  <c r="L268" i="6"/>
  <c r="M268" i="6"/>
  <c r="L269" i="6"/>
  <c r="M269" i="6"/>
  <c r="L270" i="6"/>
  <c r="M270" i="6"/>
  <c r="L271" i="6"/>
  <c r="M271" i="6"/>
  <c r="L272" i="6"/>
  <c r="M272" i="6"/>
  <c r="L273" i="6"/>
  <c r="M273" i="6"/>
  <c r="L274" i="6"/>
  <c r="M274" i="6"/>
  <c r="L275" i="6"/>
  <c r="M275" i="6"/>
  <c r="L276" i="6"/>
  <c r="M276" i="6"/>
  <c r="L277" i="6"/>
  <c r="M277" i="6"/>
  <c r="L278" i="6"/>
  <c r="M278" i="6"/>
  <c r="L279" i="6"/>
  <c r="M279" i="6"/>
  <c r="L280" i="6"/>
  <c r="M280" i="6"/>
  <c r="L281" i="6"/>
  <c r="M281" i="6"/>
  <c r="L282" i="6"/>
  <c r="M282" i="6"/>
  <c r="L283" i="6"/>
  <c r="M283" i="6"/>
  <c r="L284" i="6"/>
  <c r="M284" i="6"/>
  <c r="L285" i="6"/>
  <c r="M285" i="6"/>
  <c r="L286" i="6"/>
  <c r="M286" i="6"/>
  <c r="L287" i="6"/>
  <c r="M287" i="6"/>
  <c r="L288" i="6"/>
  <c r="M288" i="6"/>
  <c r="L289" i="6"/>
  <c r="M289" i="6"/>
  <c r="L290" i="6"/>
  <c r="M290" i="6"/>
  <c r="L291" i="6"/>
  <c r="M291" i="6"/>
  <c r="L292" i="6"/>
  <c r="M292" i="6"/>
  <c r="L293" i="6"/>
  <c r="M293" i="6"/>
  <c r="L294" i="6"/>
  <c r="M294" i="6"/>
  <c r="L295" i="6"/>
  <c r="M295" i="6"/>
  <c r="L296" i="6"/>
  <c r="M296" i="6"/>
  <c r="L297" i="6"/>
  <c r="M297" i="6"/>
  <c r="L298" i="6"/>
  <c r="M298" i="6"/>
  <c r="L299" i="6"/>
  <c r="M299" i="6"/>
  <c r="L300" i="6"/>
  <c r="M300" i="6"/>
  <c r="L301" i="6"/>
  <c r="M301" i="6"/>
  <c r="L302" i="6"/>
  <c r="M302" i="6"/>
  <c r="L303" i="6"/>
  <c r="M303" i="6"/>
  <c r="L304" i="6"/>
  <c r="M304" i="6"/>
  <c r="L305" i="6"/>
  <c r="M305" i="6"/>
  <c r="L306" i="6"/>
  <c r="M306" i="6"/>
  <c r="L307" i="6"/>
  <c r="M307" i="6"/>
  <c r="L308" i="6"/>
  <c r="M308" i="6"/>
  <c r="L309" i="6"/>
  <c r="M309" i="6"/>
  <c r="L310" i="6"/>
  <c r="M310" i="6"/>
  <c r="L311" i="6"/>
  <c r="M311" i="6"/>
  <c r="L312" i="6"/>
  <c r="M312" i="6"/>
  <c r="L313" i="6"/>
  <c r="M313" i="6"/>
  <c r="L314" i="6"/>
  <c r="M314" i="6"/>
  <c r="L315" i="6"/>
  <c r="M315" i="6"/>
  <c r="L316" i="6"/>
  <c r="M316" i="6"/>
  <c r="L317" i="6"/>
  <c r="M317" i="6"/>
  <c r="L318" i="6"/>
  <c r="M318" i="6"/>
  <c r="L319" i="6"/>
  <c r="M319" i="6"/>
  <c r="L320" i="6"/>
  <c r="M320" i="6"/>
  <c r="L321" i="6"/>
  <c r="M321" i="6"/>
  <c r="L322" i="6"/>
  <c r="M322" i="6"/>
  <c r="L323" i="6"/>
  <c r="M323" i="6"/>
  <c r="L324" i="6"/>
  <c r="M324" i="6"/>
  <c r="L325" i="6"/>
  <c r="M325" i="6"/>
  <c r="L326" i="6"/>
  <c r="M326" i="6"/>
  <c r="L327" i="6"/>
  <c r="M327" i="6"/>
  <c r="L328" i="6"/>
  <c r="M328" i="6"/>
  <c r="L329" i="6"/>
  <c r="M329" i="6"/>
  <c r="L330" i="6"/>
  <c r="M330" i="6"/>
  <c r="L331" i="6"/>
  <c r="M331" i="6"/>
  <c r="L332" i="6"/>
  <c r="M332" i="6"/>
  <c r="L333" i="6"/>
  <c r="M333" i="6"/>
  <c r="L334" i="6"/>
  <c r="M334" i="6"/>
  <c r="L335" i="6"/>
  <c r="M335" i="6"/>
  <c r="L336" i="6"/>
  <c r="M336" i="6"/>
  <c r="L337" i="6"/>
  <c r="M337" i="6"/>
  <c r="L338" i="6"/>
  <c r="M338" i="6"/>
  <c r="L339" i="6"/>
  <c r="M339" i="6"/>
  <c r="L340" i="6"/>
  <c r="M340" i="6"/>
  <c r="L341" i="6"/>
  <c r="M341" i="6"/>
  <c r="L342" i="6"/>
  <c r="M342" i="6"/>
  <c r="L343" i="6"/>
  <c r="M343" i="6"/>
  <c r="L344" i="6"/>
  <c r="M344" i="6"/>
  <c r="L345" i="6"/>
  <c r="M345" i="6"/>
  <c r="L346" i="6"/>
  <c r="M346" i="6"/>
  <c r="L347" i="6"/>
  <c r="M347" i="6"/>
  <c r="L348" i="6"/>
  <c r="M348" i="6"/>
  <c r="L349" i="6"/>
  <c r="M349" i="6"/>
  <c r="L350" i="6"/>
  <c r="M350" i="6"/>
  <c r="L351" i="6"/>
  <c r="M351" i="6"/>
  <c r="L352" i="6"/>
  <c r="M352" i="6"/>
  <c r="L353" i="6"/>
  <c r="M353" i="6"/>
  <c r="L354" i="6"/>
  <c r="M354" i="6"/>
  <c r="L355" i="6"/>
  <c r="M355" i="6"/>
  <c r="L356" i="6"/>
  <c r="M356" i="6"/>
  <c r="L357" i="6"/>
  <c r="M357" i="6"/>
  <c r="L358" i="6"/>
  <c r="M358" i="6"/>
  <c r="L359" i="6"/>
  <c r="M359" i="6"/>
  <c r="L360" i="6"/>
  <c r="M360" i="6"/>
  <c r="L361" i="6"/>
  <c r="M361" i="6"/>
  <c r="L362" i="6"/>
  <c r="M362" i="6"/>
  <c r="L363" i="6"/>
  <c r="M363" i="6"/>
  <c r="L364" i="6"/>
  <c r="M364" i="6"/>
  <c r="L365" i="6"/>
  <c r="M365" i="6"/>
  <c r="L366" i="6"/>
  <c r="M366" i="6"/>
  <c r="L367" i="6"/>
  <c r="M367" i="6"/>
  <c r="L368" i="6"/>
  <c r="M368" i="6"/>
  <c r="L369" i="6"/>
  <c r="M369" i="6"/>
  <c r="L370" i="6"/>
  <c r="M370" i="6"/>
  <c r="L371" i="6"/>
  <c r="M371" i="6"/>
  <c r="L372" i="6"/>
  <c r="M372" i="6"/>
  <c r="L373" i="6"/>
  <c r="M373" i="6"/>
  <c r="L374" i="6"/>
  <c r="M374" i="6"/>
  <c r="L375" i="6"/>
  <c r="M375" i="6"/>
  <c r="L376" i="6"/>
  <c r="M376" i="6"/>
  <c r="L377" i="6"/>
  <c r="M377" i="6"/>
  <c r="L378" i="6"/>
  <c r="M378" i="6"/>
  <c r="L379" i="6"/>
  <c r="M379" i="6"/>
  <c r="L380" i="6"/>
  <c r="M380" i="6"/>
  <c r="L381" i="6"/>
  <c r="M381" i="6"/>
  <c r="L382" i="6"/>
  <c r="M382" i="6"/>
  <c r="L383" i="6"/>
  <c r="M383" i="6"/>
  <c r="L384" i="6"/>
  <c r="M384" i="6"/>
  <c r="L385" i="6"/>
  <c r="M385" i="6"/>
  <c r="L386" i="6"/>
  <c r="M386" i="6"/>
  <c r="L387" i="6"/>
  <c r="M387" i="6"/>
  <c r="L388" i="6"/>
  <c r="M388" i="6"/>
  <c r="L389" i="6"/>
  <c r="M389" i="6"/>
  <c r="L390" i="6"/>
  <c r="M390" i="6"/>
  <c r="L391" i="6"/>
  <c r="M391" i="6"/>
  <c r="L392" i="6"/>
  <c r="M392" i="6"/>
  <c r="L393" i="6"/>
  <c r="M393" i="6"/>
  <c r="L394" i="6"/>
  <c r="M394" i="6"/>
  <c r="L395" i="6"/>
  <c r="M395" i="6"/>
  <c r="L396" i="6"/>
  <c r="M396" i="6"/>
  <c r="L397" i="6"/>
  <c r="M397" i="6"/>
  <c r="L398" i="6"/>
  <c r="M398" i="6"/>
  <c r="L399" i="6"/>
  <c r="M399" i="6"/>
  <c r="L400" i="6"/>
  <c r="M400" i="6"/>
  <c r="L401" i="6"/>
  <c r="M401" i="6"/>
  <c r="L402" i="6"/>
  <c r="M402" i="6"/>
  <c r="L403" i="6"/>
  <c r="M403" i="6"/>
  <c r="L404" i="6"/>
  <c r="M404" i="6"/>
  <c r="L405" i="6"/>
  <c r="M405" i="6"/>
  <c r="L406" i="6"/>
  <c r="M406" i="6"/>
  <c r="L407" i="6"/>
  <c r="M407" i="6"/>
  <c r="L408" i="6"/>
  <c r="M408" i="6"/>
  <c r="L409" i="6"/>
  <c r="M409" i="6"/>
  <c r="L410" i="6"/>
  <c r="M410" i="6"/>
  <c r="L411" i="6"/>
  <c r="M411" i="6"/>
  <c r="L412" i="6"/>
  <c r="M412" i="6"/>
  <c r="L413" i="6"/>
  <c r="M413" i="6"/>
  <c r="L414" i="6"/>
  <c r="M414" i="6"/>
  <c r="L415" i="6"/>
  <c r="M415" i="6"/>
  <c r="L416" i="6"/>
  <c r="M416" i="6"/>
  <c r="L417" i="6"/>
  <c r="M417" i="6"/>
  <c r="L418" i="6"/>
  <c r="M418" i="6"/>
  <c r="L419" i="6"/>
  <c r="M419" i="6"/>
  <c r="L420" i="6"/>
  <c r="M420" i="6"/>
  <c r="L421" i="6"/>
  <c r="M421" i="6"/>
  <c r="L422" i="6"/>
  <c r="M422" i="6"/>
  <c r="L423" i="6"/>
  <c r="M423" i="6"/>
  <c r="L424" i="6"/>
  <c r="M424" i="6"/>
  <c r="L425" i="6"/>
  <c r="M425" i="6"/>
  <c r="L426" i="6"/>
  <c r="M426" i="6"/>
  <c r="L427" i="6"/>
  <c r="M427" i="6"/>
  <c r="L428" i="6"/>
  <c r="M428" i="6"/>
  <c r="L429" i="6"/>
  <c r="M429" i="6"/>
  <c r="L430" i="6"/>
  <c r="M430" i="6"/>
  <c r="L431" i="6"/>
  <c r="M431" i="6"/>
  <c r="L432" i="6"/>
  <c r="M432" i="6"/>
  <c r="L433" i="6"/>
  <c r="M433" i="6"/>
  <c r="L434" i="6"/>
  <c r="M434" i="6"/>
  <c r="L435" i="6"/>
  <c r="M435" i="6"/>
  <c r="L436" i="6"/>
  <c r="M436" i="6"/>
  <c r="L437" i="6"/>
  <c r="M437" i="6"/>
  <c r="L438" i="6"/>
  <c r="M438" i="6"/>
  <c r="L439" i="6"/>
  <c r="M439" i="6"/>
  <c r="L440" i="6"/>
  <c r="M440" i="6"/>
  <c r="L441" i="6"/>
  <c r="M441" i="6"/>
  <c r="L442" i="6"/>
  <c r="M442" i="6"/>
  <c r="L443" i="6"/>
  <c r="M443" i="6"/>
  <c r="L444" i="6"/>
  <c r="M444" i="6"/>
  <c r="L445" i="6"/>
  <c r="M445" i="6"/>
  <c r="L446" i="6"/>
  <c r="M446" i="6"/>
  <c r="L447" i="6"/>
  <c r="M447" i="6"/>
  <c r="L448" i="6"/>
  <c r="M448" i="6"/>
  <c r="L449" i="6"/>
  <c r="M449" i="6"/>
  <c r="L450" i="6"/>
  <c r="M450" i="6"/>
  <c r="L451" i="6"/>
  <c r="M451" i="6"/>
  <c r="L452" i="6"/>
  <c r="M452" i="6"/>
  <c r="L453" i="6"/>
  <c r="M453" i="6"/>
  <c r="L454" i="6"/>
  <c r="M454" i="6"/>
  <c r="L455" i="6"/>
  <c r="M455" i="6"/>
  <c r="L456" i="6"/>
  <c r="M456" i="6"/>
  <c r="L457" i="6"/>
  <c r="M457" i="6"/>
  <c r="L458" i="6"/>
  <c r="M458" i="6"/>
  <c r="L459" i="6"/>
  <c r="M459" i="6"/>
  <c r="L460" i="6"/>
  <c r="M460" i="6"/>
  <c r="L461" i="6"/>
  <c r="M461" i="6"/>
  <c r="L462" i="6"/>
  <c r="M462" i="6"/>
  <c r="L463" i="6"/>
  <c r="M463" i="6"/>
  <c r="L464" i="6"/>
  <c r="M464" i="6"/>
  <c r="L465" i="6"/>
  <c r="M465" i="6"/>
  <c r="L466" i="6"/>
  <c r="M466" i="6"/>
  <c r="L467" i="6"/>
  <c r="M467" i="6"/>
  <c r="L468" i="6"/>
  <c r="M468" i="6"/>
  <c r="L469" i="6"/>
  <c r="M469" i="6"/>
  <c r="L470" i="6"/>
  <c r="M470" i="6"/>
  <c r="L471" i="6"/>
  <c r="M471" i="6"/>
  <c r="L472" i="6"/>
  <c r="M472" i="6"/>
  <c r="L473" i="6"/>
  <c r="M473" i="6"/>
  <c r="L474" i="6"/>
  <c r="M474" i="6"/>
  <c r="L475" i="6"/>
  <c r="M475" i="6"/>
  <c r="L476" i="6"/>
  <c r="M476" i="6"/>
  <c r="L477" i="6"/>
  <c r="M477" i="6"/>
  <c r="L478" i="6"/>
  <c r="M478" i="6"/>
  <c r="L479" i="6"/>
  <c r="M479" i="6"/>
  <c r="L480" i="6"/>
  <c r="M480" i="6"/>
  <c r="L481" i="6"/>
  <c r="M481" i="6"/>
  <c r="L482" i="6"/>
  <c r="M482" i="6"/>
  <c r="L483" i="6"/>
  <c r="M483" i="6"/>
  <c r="L484" i="6"/>
  <c r="M484" i="6"/>
  <c r="L485" i="6"/>
  <c r="M485" i="6"/>
  <c r="L486" i="6"/>
  <c r="M486" i="6"/>
  <c r="L487" i="6"/>
  <c r="M487" i="6"/>
  <c r="L488" i="6"/>
  <c r="M488" i="6"/>
  <c r="L489" i="6"/>
  <c r="M489" i="6"/>
  <c r="L490" i="6"/>
  <c r="M490" i="6"/>
  <c r="L491" i="6"/>
  <c r="M491" i="6"/>
  <c r="L492" i="6"/>
  <c r="M492" i="6"/>
  <c r="L493" i="6"/>
  <c r="M493" i="6"/>
  <c r="L494" i="6"/>
  <c r="M494" i="6"/>
  <c r="L495" i="6"/>
  <c r="M495" i="6"/>
  <c r="L496" i="6"/>
  <c r="M496" i="6"/>
  <c r="L497" i="6"/>
  <c r="M497" i="6"/>
  <c r="L498" i="6"/>
  <c r="M498" i="6"/>
  <c r="I1" i="4"/>
  <c r="C37" i="10"/>
  <c r="C2" i="10"/>
  <c r="J1" i="9"/>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3" i="3"/>
  <c r="M200" i="6"/>
  <c r="M199" i="6"/>
  <c r="M198" i="6"/>
  <c r="M197" i="6"/>
  <c r="M196" i="6"/>
  <c r="M195" i="6"/>
  <c r="M194" i="6"/>
  <c r="M193" i="6"/>
  <c r="M192" i="6"/>
  <c r="M191" i="6"/>
  <c r="M190" i="6"/>
  <c r="M189" i="6"/>
  <c r="M188" i="6"/>
  <c r="M187" i="6"/>
  <c r="M186" i="6"/>
  <c r="M185" i="6"/>
  <c r="M184" i="6"/>
  <c r="M183" i="6"/>
  <c r="M182" i="6"/>
  <c r="M181" i="6"/>
  <c r="M180" i="6"/>
  <c r="M179" i="6"/>
  <c r="M178" i="6"/>
  <c r="M177" i="6"/>
  <c r="M176" i="6"/>
  <c r="M175" i="6"/>
  <c r="M174" i="6"/>
  <c r="M173" i="6"/>
  <c r="M172" i="6"/>
  <c r="M171" i="6"/>
  <c r="M170" i="6"/>
  <c r="M169" i="6"/>
  <c r="M168" i="6"/>
  <c r="M167" i="6"/>
  <c r="M166" i="6"/>
  <c r="M165" i="6"/>
  <c r="M164" i="6"/>
  <c r="M163" i="6"/>
  <c r="M162" i="6"/>
  <c r="M161" i="6"/>
  <c r="M160" i="6"/>
  <c r="M159" i="6"/>
  <c r="M158" i="6"/>
  <c r="M157" i="6"/>
  <c r="M156" i="6"/>
  <c r="M155" i="6"/>
  <c r="M154" i="6"/>
  <c r="M153" i="6"/>
  <c r="M152" i="6"/>
  <c r="M151" i="6"/>
  <c r="M150" i="6"/>
  <c r="M149" i="6"/>
  <c r="M148" i="6"/>
  <c r="M147" i="6"/>
  <c r="M146" i="6"/>
  <c r="M145" i="6"/>
  <c r="M144" i="6"/>
  <c r="M143" i="6"/>
  <c r="M142" i="6"/>
  <c r="M141" i="6"/>
  <c r="M140" i="6"/>
  <c r="M139" i="6"/>
  <c r="M138" i="6"/>
  <c r="M137" i="6"/>
  <c r="M136" i="6"/>
  <c r="M135" i="6"/>
  <c r="M134" i="6"/>
  <c r="M133" i="6"/>
  <c r="M132" i="6"/>
  <c r="M131" i="6"/>
  <c r="M130" i="6"/>
  <c r="M129" i="6"/>
  <c r="M128" i="6"/>
  <c r="M127" i="6"/>
  <c r="M126" i="6"/>
  <c r="M125" i="6"/>
  <c r="M124" i="6"/>
  <c r="M123" i="6"/>
  <c r="M122" i="6"/>
  <c r="M121" i="6"/>
  <c r="M120" i="6"/>
  <c r="M119" i="6"/>
  <c r="M118" i="6"/>
  <c r="M117" i="6"/>
  <c r="M116" i="6"/>
  <c r="M115" i="6"/>
  <c r="M114" i="6"/>
  <c r="M113" i="6"/>
  <c r="M112" i="6"/>
  <c r="M111" i="6"/>
  <c r="M110" i="6"/>
  <c r="M109" i="6"/>
  <c r="M108" i="6"/>
  <c r="M107" i="6"/>
  <c r="M106" i="6"/>
  <c r="M105" i="6"/>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 r="M3" i="6"/>
  <c r="O4" i="6"/>
  <c r="O5" i="6"/>
  <c r="O6" i="6"/>
  <c r="O7" i="6"/>
  <c r="O8" i="6"/>
  <c r="O9" i="6"/>
  <c r="O3" i="6"/>
  <c r="L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3" i="6"/>
  <c r="AD7" i="4" l="1"/>
  <c r="AD16" i="4"/>
  <c r="AD24" i="4"/>
  <c r="AC14" i="4"/>
  <c r="J14" i="4" s="1"/>
  <c r="AC22" i="4"/>
  <c r="J22" i="4" s="1"/>
  <c r="AB11" i="4"/>
  <c r="G11" i="4" s="1"/>
  <c r="AB19" i="4"/>
  <c r="G19" i="4" s="1"/>
  <c r="AD9" i="4"/>
  <c r="M9" i="4" s="1"/>
  <c r="AD17" i="4"/>
  <c r="AD6" i="4"/>
  <c r="M6" i="4" s="1"/>
  <c r="AC15" i="4"/>
  <c r="AC23" i="4"/>
  <c r="J23" i="4" s="1"/>
  <c r="AB12" i="4"/>
  <c r="G12" i="4" s="1"/>
  <c r="AB20" i="4"/>
  <c r="G20" i="4" s="1"/>
  <c r="AD10" i="4"/>
  <c r="M10" i="4" s="1"/>
  <c r="AD18" i="4"/>
  <c r="M18" i="4" s="1"/>
  <c r="AC7" i="4"/>
  <c r="AC16" i="4"/>
  <c r="AC24" i="4"/>
  <c r="AB13" i="4"/>
  <c r="G13" i="4" s="1"/>
  <c r="AB22" i="4"/>
  <c r="G22" i="4" s="1"/>
  <c r="AD11" i="4"/>
  <c r="M11" i="4" s="1"/>
  <c r="AD19" i="4"/>
  <c r="M19" i="4" s="1"/>
  <c r="AC9" i="4"/>
  <c r="J9" i="4" s="1"/>
  <c r="AC17" i="4"/>
  <c r="AC6" i="4"/>
  <c r="J6" i="4" s="1"/>
  <c r="AB14" i="4"/>
  <c r="AB23" i="4"/>
  <c r="G23" i="4" s="1"/>
  <c r="AD12" i="4"/>
  <c r="M12" i="4" s="1"/>
  <c r="AD20" i="4"/>
  <c r="M20" i="4" s="1"/>
  <c r="AC10" i="4"/>
  <c r="J10" i="4" s="1"/>
  <c r="AC18" i="4"/>
  <c r="J18" i="4" s="1"/>
  <c r="AB7" i="4"/>
  <c r="AB15" i="4"/>
  <c r="G15" i="4" s="1"/>
  <c r="AB24" i="4"/>
  <c r="AD13" i="4"/>
  <c r="M13" i="4" s="1"/>
  <c r="AD21" i="4"/>
  <c r="M21" i="4" s="1"/>
  <c r="AC11" i="4"/>
  <c r="J11" i="4" s="1"/>
  <c r="AC19" i="4"/>
  <c r="J19" i="4" s="1"/>
  <c r="AB8" i="4"/>
  <c r="G8" i="4" s="1"/>
  <c r="AB16" i="4"/>
  <c r="G16" i="4" s="1"/>
  <c r="AB6" i="4"/>
  <c r="AD14" i="4"/>
  <c r="AD22" i="4"/>
  <c r="M22" i="4" s="1"/>
  <c r="AC12" i="4"/>
  <c r="J12" i="4" s="1"/>
  <c r="AC20" i="4"/>
  <c r="J20" i="4" s="1"/>
  <c r="AB9" i="4"/>
  <c r="G9" i="4" s="1"/>
  <c r="AB17" i="4"/>
  <c r="G17" i="4" s="1"/>
  <c r="AD15" i="4"/>
  <c r="AD23" i="4"/>
  <c r="AC13" i="4"/>
  <c r="J13" i="4" s="1"/>
  <c r="AC21" i="4"/>
  <c r="J21" i="4" s="1"/>
  <c r="AB10" i="4"/>
  <c r="G10" i="4" s="1"/>
  <c r="AB18" i="4"/>
  <c r="G18" i="4" s="1"/>
  <c r="AB21" i="4"/>
  <c r="G21" i="4" s="1"/>
  <c r="AD8" i="4"/>
  <c r="M8" i="4" s="1"/>
  <c r="AC8" i="4"/>
  <c r="J8" i="4" s="1"/>
  <c r="AK26" i="7"/>
  <c r="K26" i="7" s="1"/>
  <c r="AO25" i="7"/>
  <c r="O25" i="7" s="1"/>
  <c r="AG25" i="7"/>
  <c r="G25" i="7" s="1"/>
  <c r="AK24" i="7"/>
  <c r="K24" i="7" s="1"/>
  <c r="AO23" i="7"/>
  <c r="O23" i="7" s="1"/>
  <c r="AG23" i="7"/>
  <c r="G23" i="7" s="1"/>
  <c r="AK22" i="7"/>
  <c r="K22" i="7" s="1"/>
  <c r="AO21" i="7"/>
  <c r="O21" i="7" s="1"/>
  <c r="AG21" i="7"/>
  <c r="G21" i="7" s="1"/>
  <c r="AK20" i="7"/>
  <c r="K20" i="7" s="1"/>
  <c r="AO19" i="7"/>
  <c r="O19" i="7" s="1"/>
  <c r="AG19" i="7"/>
  <c r="G19" i="7" s="1"/>
  <c r="AK18" i="7"/>
  <c r="K18" i="7" s="1"/>
  <c r="AO17" i="7"/>
  <c r="O17" i="7" s="1"/>
  <c r="AG17" i="7"/>
  <c r="G17" i="7" s="1"/>
  <c r="AK16" i="7"/>
  <c r="K16" i="7" s="1"/>
  <c r="AO15" i="7"/>
  <c r="O15" i="7" s="1"/>
  <c r="AG15" i="7"/>
  <c r="G15" i="7" s="1"/>
  <c r="AK14" i="7"/>
  <c r="K14" i="7" s="1"/>
  <c r="AO13" i="7"/>
  <c r="O13" i="7" s="1"/>
  <c r="AG13" i="7"/>
  <c r="G13" i="7" s="1"/>
  <c r="AK12" i="7"/>
  <c r="K12" i="7" s="1"/>
  <c r="AO11" i="7"/>
  <c r="O11" i="7" s="1"/>
  <c r="AG11" i="7"/>
  <c r="G11" i="7" s="1"/>
  <c r="AK10" i="7"/>
  <c r="K10" i="7" s="1"/>
  <c r="AO9" i="7"/>
  <c r="O9" i="7" s="1"/>
  <c r="AG9" i="7"/>
  <c r="G9" i="7" s="1"/>
  <c r="AK8" i="7"/>
  <c r="AJ26" i="7"/>
  <c r="J26" i="7" s="1"/>
  <c r="AN25" i="7"/>
  <c r="N25" i="7" s="1"/>
  <c r="AF25" i="7"/>
  <c r="F25" i="7" s="1"/>
  <c r="AJ24" i="7"/>
  <c r="J24" i="7" s="1"/>
  <c r="AN23" i="7"/>
  <c r="N23" i="7" s="1"/>
  <c r="AF23" i="7"/>
  <c r="F23" i="7" s="1"/>
  <c r="AJ22" i="7"/>
  <c r="J22" i="7" s="1"/>
  <c r="AN21" i="7"/>
  <c r="N21" i="7" s="1"/>
  <c r="AF21" i="7"/>
  <c r="F21" i="7" s="1"/>
  <c r="AJ20" i="7"/>
  <c r="J20" i="7" s="1"/>
  <c r="AN19" i="7"/>
  <c r="N19" i="7" s="1"/>
  <c r="AF19" i="7"/>
  <c r="F19" i="7" s="1"/>
  <c r="AJ18" i="7"/>
  <c r="J18" i="7" s="1"/>
  <c r="AN17" i="7"/>
  <c r="N17" i="7" s="1"/>
  <c r="AF17" i="7"/>
  <c r="F17" i="7" s="1"/>
  <c r="AJ16" i="7"/>
  <c r="J16" i="7" s="1"/>
  <c r="AN15" i="7"/>
  <c r="N15" i="7" s="1"/>
  <c r="AF15" i="7"/>
  <c r="F15" i="7" s="1"/>
  <c r="AJ14" i="7"/>
  <c r="J14" i="7" s="1"/>
  <c r="AN13" i="7"/>
  <c r="N13" i="7" s="1"/>
  <c r="AF13" i="7"/>
  <c r="F13" i="7" s="1"/>
  <c r="AJ12" i="7"/>
  <c r="J12" i="7" s="1"/>
  <c r="AN11" i="7"/>
  <c r="N11" i="7" s="1"/>
  <c r="AF11" i="7"/>
  <c r="F11" i="7" s="1"/>
  <c r="AJ10" i="7"/>
  <c r="J10" i="7" s="1"/>
  <c r="AN9" i="7"/>
  <c r="N9" i="7" s="1"/>
  <c r="AF9" i="7"/>
  <c r="F9" i="7" s="1"/>
  <c r="AJ8" i="7"/>
  <c r="AI26" i="7"/>
  <c r="I26" i="7" s="1"/>
  <c r="AM25" i="7"/>
  <c r="M25" i="7" s="1"/>
  <c r="AE25" i="7"/>
  <c r="AI24" i="7"/>
  <c r="I24" i="7" s="1"/>
  <c r="AM23" i="7"/>
  <c r="M23" i="7" s="1"/>
  <c r="AE23" i="7"/>
  <c r="AI22" i="7"/>
  <c r="I22" i="7" s="1"/>
  <c r="AM21" i="7"/>
  <c r="M21" i="7" s="1"/>
  <c r="AE21" i="7"/>
  <c r="AI20" i="7"/>
  <c r="I20" i="7" s="1"/>
  <c r="AM19" i="7"/>
  <c r="M19" i="7" s="1"/>
  <c r="AE19" i="7"/>
  <c r="AI18" i="7"/>
  <c r="I18" i="7" s="1"/>
  <c r="AM17" i="7"/>
  <c r="M17" i="7" s="1"/>
  <c r="AE17" i="7"/>
  <c r="AI16" i="7"/>
  <c r="I16" i="7" s="1"/>
  <c r="AM15" i="7"/>
  <c r="M15" i="7" s="1"/>
  <c r="AE15" i="7"/>
  <c r="AI14" i="7"/>
  <c r="I14" i="7" s="1"/>
  <c r="AM13" i="7"/>
  <c r="M13" i="7" s="1"/>
  <c r="AE13" i="7"/>
  <c r="AI12" i="7"/>
  <c r="I12" i="7" s="1"/>
  <c r="AM11" i="7"/>
  <c r="M11" i="7" s="1"/>
  <c r="AE11" i="7"/>
  <c r="AI10" i="7"/>
  <c r="I10" i="7" s="1"/>
  <c r="AM9" i="7"/>
  <c r="M9" i="7" s="1"/>
  <c r="AE9" i="7"/>
  <c r="AI8" i="7"/>
  <c r="AH26" i="7"/>
  <c r="H26" i="7" s="1"/>
  <c r="AI25" i="7"/>
  <c r="I25" i="7" s="1"/>
  <c r="AG24" i="7"/>
  <c r="G24" i="7" s="1"/>
  <c r="AH23" i="7"/>
  <c r="H23" i="7" s="1"/>
  <c r="AF22" i="7"/>
  <c r="F22" i="7" s="1"/>
  <c r="AP20" i="7"/>
  <c r="P20" i="7" s="1"/>
  <c r="AE20" i="7"/>
  <c r="AO18" i="7"/>
  <c r="O18" i="7" s="1"/>
  <c r="AP17" i="7"/>
  <c r="P17" i="7" s="1"/>
  <c r="AN16" i="7"/>
  <c r="N16" i="7" s="1"/>
  <c r="AL15" i="7"/>
  <c r="L15" i="7" s="1"/>
  <c r="AM14" i="7"/>
  <c r="M14" i="7" s="1"/>
  <c r="AK13" i="7"/>
  <c r="K13" i="7" s="1"/>
  <c r="AL12" i="7"/>
  <c r="L12" i="7" s="1"/>
  <c r="AJ11" i="7"/>
  <c r="J11" i="7" s="1"/>
  <c r="AH10" i="7"/>
  <c r="H10" i="7" s="1"/>
  <c r="AI9" i="7"/>
  <c r="I9" i="7" s="1"/>
  <c r="AG8" i="7"/>
  <c r="AJ21" i="7"/>
  <c r="J21" i="7" s="1"/>
  <c r="AF16" i="7"/>
  <c r="F16" i="7" s="1"/>
  <c r="AO12" i="7"/>
  <c r="O12" i="7" s="1"/>
  <c r="AL9" i="7"/>
  <c r="AK25" i="7"/>
  <c r="K25" i="7" s="1"/>
  <c r="AH22" i="7"/>
  <c r="H22" i="7" s="1"/>
  <c r="AH19" i="7"/>
  <c r="H19" i="7" s="1"/>
  <c r="AP16" i="7"/>
  <c r="P16" i="7" s="1"/>
  <c r="AP13" i="7"/>
  <c r="P13" i="7" s="1"/>
  <c r="AM10" i="7"/>
  <c r="M10" i="7" s="1"/>
  <c r="AH24" i="7"/>
  <c r="H24" i="7" s="1"/>
  <c r="AH21" i="7"/>
  <c r="H21" i="7" s="1"/>
  <c r="AE18" i="7"/>
  <c r="AN14" i="7"/>
  <c r="N14" i="7" s="1"/>
  <c r="AK11" i="7"/>
  <c r="K11" i="7" s="1"/>
  <c r="AH8" i="7"/>
  <c r="AG26" i="7"/>
  <c r="G26" i="7" s="1"/>
  <c r="AH25" i="7"/>
  <c r="H25" i="7" s="1"/>
  <c r="AF24" i="7"/>
  <c r="F24" i="7" s="1"/>
  <c r="AP22" i="7"/>
  <c r="P22" i="7" s="1"/>
  <c r="AE22" i="7"/>
  <c r="AO20" i="7"/>
  <c r="O20" i="7" s="1"/>
  <c r="AP19" i="7"/>
  <c r="P19" i="7" s="1"/>
  <c r="AN18" i="7"/>
  <c r="N18" i="7" s="1"/>
  <c r="AL17" i="7"/>
  <c r="L17" i="7" s="1"/>
  <c r="AM16" i="7"/>
  <c r="M16" i="7" s="1"/>
  <c r="AK15" i="7"/>
  <c r="K15" i="7" s="1"/>
  <c r="AL14" i="7"/>
  <c r="L14" i="7" s="1"/>
  <c r="AJ13" i="7"/>
  <c r="J13" i="7" s="1"/>
  <c r="AH12" i="7"/>
  <c r="H12" i="7" s="1"/>
  <c r="AI11" i="7"/>
  <c r="I11" i="7" s="1"/>
  <c r="AG10" i="7"/>
  <c r="G10" i="7" s="1"/>
  <c r="AH9" i="7"/>
  <c r="H9" i="7" s="1"/>
  <c r="AF8" i="7"/>
  <c r="AH20" i="7"/>
  <c r="H20" i="7" s="1"/>
  <c r="AP14" i="7"/>
  <c r="P14" i="7" s="1"/>
  <c r="AP11" i="7"/>
  <c r="P11" i="7" s="1"/>
  <c r="AM8" i="7"/>
  <c r="AM26" i="7"/>
  <c r="M26" i="7" s="1"/>
  <c r="AJ23" i="7"/>
  <c r="J23" i="7" s="1"/>
  <c r="AG20" i="7"/>
  <c r="G20" i="7" s="1"/>
  <c r="AO14" i="7"/>
  <c r="O14" i="7" s="1"/>
  <c r="AL11" i="7"/>
  <c r="L11" i="7" s="1"/>
  <c r="AL8" i="7"/>
  <c r="L8" i="7" s="1"/>
  <c r="AJ25" i="7"/>
  <c r="J25" i="7" s="1"/>
  <c r="AG22" i="7"/>
  <c r="G22" i="7" s="1"/>
  <c r="AP18" i="7"/>
  <c r="P18" i="7" s="1"/>
  <c r="AP15" i="7"/>
  <c r="P15" i="7" s="1"/>
  <c r="AM12" i="7"/>
  <c r="M12" i="7" s="1"/>
  <c r="AJ9" i="7"/>
  <c r="J9" i="7" s="1"/>
  <c r="AF26" i="7"/>
  <c r="F26" i="7" s="1"/>
  <c r="AP24" i="7"/>
  <c r="P24" i="7" s="1"/>
  <c r="AE24" i="7"/>
  <c r="AO22" i="7"/>
  <c r="O22" i="7" s="1"/>
  <c r="AP21" i="7"/>
  <c r="P21" i="7" s="1"/>
  <c r="AN20" i="7"/>
  <c r="N20" i="7" s="1"/>
  <c r="AL19" i="7"/>
  <c r="L19" i="7" s="1"/>
  <c r="AM18" i="7"/>
  <c r="M18" i="7" s="1"/>
  <c r="AK17" i="7"/>
  <c r="K17" i="7" s="1"/>
  <c r="AL16" i="7"/>
  <c r="L16" i="7" s="1"/>
  <c r="AJ15" i="7"/>
  <c r="J15" i="7" s="1"/>
  <c r="AH14" i="7"/>
  <c r="H14" i="7" s="1"/>
  <c r="AI13" i="7"/>
  <c r="I13" i="7" s="1"/>
  <c r="AG12" i="7"/>
  <c r="G12" i="7" s="1"/>
  <c r="AH11" i="7"/>
  <c r="H11" i="7" s="1"/>
  <c r="AF10" i="7"/>
  <c r="F10" i="7" s="1"/>
  <c r="AP8" i="7"/>
  <c r="AE8" i="7"/>
  <c r="AO26" i="7"/>
  <c r="O26" i="7" s="1"/>
  <c r="AP25" i="7"/>
  <c r="P25" i="7" s="1"/>
  <c r="AN24" i="7"/>
  <c r="N24" i="7" s="1"/>
  <c r="AL23" i="7"/>
  <c r="L23" i="7" s="1"/>
  <c r="AM22" i="7"/>
  <c r="M22" i="7" s="1"/>
  <c r="AK21" i="7"/>
  <c r="K21" i="7" s="1"/>
  <c r="AL20" i="7"/>
  <c r="L20" i="7" s="1"/>
  <c r="AJ19" i="7"/>
  <c r="J19" i="7" s="1"/>
  <c r="AH18" i="7"/>
  <c r="H18" i="7" s="1"/>
  <c r="AI17" i="7"/>
  <c r="I17" i="7" s="1"/>
  <c r="AG16" i="7"/>
  <c r="G16" i="7" s="1"/>
  <c r="AH15" i="7"/>
  <c r="H15" i="7" s="1"/>
  <c r="AF14" i="7"/>
  <c r="F14" i="7" s="1"/>
  <c r="AP12" i="7"/>
  <c r="P12" i="7" s="1"/>
  <c r="AE12" i="7"/>
  <c r="AO10" i="7"/>
  <c r="O10" i="7" s="1"/>
  <c r="AP9" i="7"/>
  <c r="P9" i="7" s="1"/>
  <c r="AN8" i="7"/>
  <c r="AN26" i="7"/>
  <c r="N26" i="7" s="1"/>
  <c r="AL25" i="7"/>
  <c r="L25" i="7" s="1"/>
  <c r="AM24" i="7"/>
  <c r="M24" i="7" s="1"/>
  <c r="AK23" i="7"/>
  <c r="K23" i="7" s="1"/>
  <c r="AL22" i="7"/>
  <c r="L22" i="7" s="1"/>
  <c r="AI19" i="7"/>
  <c r="I19" i="7" s="1"/>
  <c r="AG18" i="7"/>
  <c r="G18" i="7" s="1"/>
  <c r="AH17" i="7"/>
  <c r="H17" i="7" s="1"/>
  <c r="AE14" i="7"/>
  <c r="AN10" i="7"/>
  <c r="N10" i="7" s="1"/>
  <c r="AL24" i="7"/>
  <c r="L24" i="7" s="1"/>
  <c r="AI21" i="7"/>
  <c r="I21" i="7" s="1"/>
  <c r="AF18" i="7"/>
  <c r="F18" i="7" s="1"/>
  <c r="AE16" i="7"/>
  <c r="AN12" i="7"/>
  <c r="N12" i="7" s="1"/>
  <c r="AK9" i="7"/>
  <c r="K9" i="7" s="1"/>
  <c r="AL26" i="7"/>
  <c r="L26" i="7" s="1"/>
  <c r="AI23" i="7"/>
  <c r="I23" i="7" s="1"/>
  <c r="AF20" i="7"/>
  <c r="F20" i="7" s="1"/>
  <c r="AO16" i="7"/>
  <c r="O16" i="7" s="1"/>
  <c r="AL13" i="7"/>
  <c r="L13" i="7" s="1"/>
  <c r="AL10" i="7"/>
  <c r="L10" i="7" s="1"/>
  <c r="AP26" i="7"/>
  <c r="P26" i="7" s="1"/>
  <c r="AE26" i="7"/>
  <c r="AO24" i="7"/>
  <c r="O24" i="7" s="1"/>
  <c r="AP23" i="7"/>
  <c r="P23" i="7" s="1"/>
  <c r="AN22" i="7"/>
  <c r="N22" i="7" s="1"/>
  <c r="AL21" i="7"/>
  <c r="L21" i="7" s="1"/>
  <c r="AM20" i="7"/>
  <c r="M20" i="7" s="1"/>
  <c r="AK19" i="7"/>
  <c r="K19" i="7" s="1"/>
  <c r="AL18" i="7"/>
  <c r="L18" i="7" s="1"/>
  <c r="AJ17" i="7"/>
  <c r="J17" i="7" s="1"/>
  <c r="AH16" i="7"/>
  <c r="H16" i="7" s="1"/>
  <c r="AI15" i="7"/>
  <c r="I15" i="7" s="1"/>
  <c r="AG14" i="7"/>
  <c r="G14" i="7" s="1"/>
  <c r="AH13" i="7"/>
  <c r="H13" i="7" s="1"/>
  <c r="AF12" i="7"/>
  <c r="F12" i="7" s="1"/>
  <c r="AP10" i="7"/>
  <c r="P10" i="7" s="1"/>
  <c r="AE10" i="7"/>
  <c r="AO8" i="7"/>
  <c r="AL6" i="7"/>
  <c r="L6" i="7" s="1"/>
  <c r="AP5" i="7"/>
  <c r="P5" i="7" s="1"/>
  <c r="AH5" i="7"/>
  <c r="H5" i="7" s="1"/>
  <c r="AL4" i="7"/>
  <c r="L4" i="7" s="1"/>
  <c r="AE5" i="7"/>
  <c r="E5" i="7" s="1"/>
  <c r="AP6" i="7"/>
  <c r="P6" i="7" s="1"/>
  <c r="AP4" i="7"/>
  <c r="AG6" i="7"/>
  <c r="G6" i="7" s="1"/>
  <c r="AG4" i="7"/>
  <c r="G4" i="7" s="1"/>
  <c r="AJ5" i="7"/>
  <c r="J5" i="7" s="1"/>
  <c r="AM6" i="7"/>
  <c r="M6" i="7" s="1"/>
  <c r="AM4" i="7"/>
  <c r="M4" i="7" s="1"/>
  <c r="AK6" i="7"/>
  <c r="K6" i="7" s="1"/>
  <c r="AO5" i="7"/>
  <c r="O5" i="7" s="1"/>
  <c r="AG5" i="7"/>
  <c r="G5" i="7" s="1"/>
  <c r="AK4" i="7"/>
  <c r="K4" i="7" s="1"/>
  <c r="AM5" i="7"/>
  <c r="M5" i="7" s="1"/>
  <c r="AH6" i="7"/>
  <c r="H6" i="7" s="1"/>
  <c r="AH4" i="7"/>
  <c r="H4" i="7" s="1"/>
  <c r="AK5" i="7"/>
  <c r="K5" i="7" s="1"/>
  <c r="AN6" i="7"/>
  <c r="N6" i="7" s="1"/>
  <c r="AN4" i="7"/>
  <c r="AE6" i="7"/>
  <c r="E6" i="7" s="1"/>
  <c r="AE4" i="7"/>
  <c r="E4" i="7" s="1"/>
  <c r="AJ6" i="7"/>
  <c r="J6" i="7" s="1"/>
  <c r="AN5" i="7"/>
  <c r="N5" i="7" s="1"/>
  <c r="AF5" i="7"/>
  <c r="F5" i="7" s="1"/>
  <c r="AJ4" i="7"/>
  <c r="J4" i="7" s="1"/>
  <c r="AI6" i="7"/>
  <c r="I6" i="7" s="1"/>
  <c r="AI4" i="7"/>
  <c r="AL5" i="7"/>
  <c r="L5" i="7" s="1"/>
  <c r="AO6" i="7"/>
  <c r="O6" i="7" s="1"/>
  <c r="AO4" i="7"/>
  <c r="O4" i="7" s="1"/>
  <c r="AF6" i="7"/>
  <c r="F6" i="7" s="1"/>
  <c r="AF4" i="7"/>
  <c r="F4" i="7" s="1"/>
  <c r="AI5" i="7"/>
  <c r="I5" i="7" s="1"/>
  <c r="G7" i="4"/>
  <c r="M7" i="4"/>
  <c r="M17" i="4"/>
  <c r="J7" i="4"/>
  <c r="J17" i="4"/>
  <c r="M14" i="4"/>
  <c r="M15" i="4"/>
  <c r="M23" i="4"/>
  <c r="J15" i="4"/>
  <c r="G24" i="4"/>
  <c r="M16" i="4"/>
  <c r="M24" i="4"/>
  <c r="J16" i="4"/>
  <c r="J24" i="4"/>
  <c r="G6" i="4"/>
  <c r="G14" i="4"/>
  <c r="J1" i="3"/>
  <c r="J25" i="4" l="1"/>
  <c r="G25" i="4"/>
  <c r="M25" i="4"/>
  <c r="AG27" i="7"/>
  <c r="G27" i="7" s="1"/>
  <c r="G8" i="7"/>
  <c r="AO27" i="7"/>
  <c r="O27" i="7" s="1"/>
  <c r="O8" i="7"/>
  <c r="E26" i="7"/>
  <c r="AQ26" i="7"/>
  <c r="Q26" i="7" s="1"/>
  <c r="N8" i="7"/>
  <c r="AN27" i="7"/>
  <c r="N27" i="7" s="1"/>
  <c r="M8" i="7"/>
  <c r="AM27" i="7"/>
  <c r="M27" i="7" s="1"/>
  <c r="I8" i="7"/>
  <c r="AI27" i="7"/>
  <c r="I27" i="7" s="1"/>
  <c r="E19" i="7"/>
  <c r="AQ19" i="7"/>
  <c r="Q19" i="7" s="1"/>
  <c r="K8" i="7"/>
  <c r="AK27" i="7"/>
  <c r="K27" i="7" s="1"/>
  <c r="AQ20" i="7"/>
  <c r="Q20" i="7" s="1"/>
  <c r="E20" i="7"/>
  <c r="E9" i="7"/>
  <c r="AQ9" i="7"/>
  <c r="Q9" i="7" s="1"/>
  <c r="E25" i="7"/>
  <c r="AQ25" i="7"/>
  <c r="Q25" i="7" s="1"/>
  <c r="E11" i="7"/>
  <c r="AQ11" i="7"/>
  <c r="Q11" i="7" s="1"/>
  <c r="J8" i="7"/>
  <c r="AJ27" i="7"/>
  <c r="J27" i="7" s="1"/>
  <c r="E17" i="7"/>
  <c r="AQ17" i="7"/>
  <c r="Q17" i="7" s="1"/>
  <c r="E23" i="7"/>
  <c r="AQ23" i="7"/>
  <c r="Q23" i="7" s="1"/>
  <c r="AQ14" i="7"/>
  <c r="Q14" i="7" s="1"/>
  <c r="E14" i="7"/>
  <c r="E13" i="7"/>
  <c r="AQ13" i="7"/>
  <c r="Q13" i="7" s="1"/>
  <c r="E10" i="7"/>
  <c r="AQ10" i="7"/>
  <c r="Q10" i="7" s="1"/>
  <c r="E18" i="7"/>
  <c r="AQ18" i="7"/>
  <c r="Q18" i="7" s="1"/>
  <c r="E16" i="7"/>
  <c r="AQ16" i="7"/>
  <c r="Q16" i="7" s="1"/>
  <c r="E8" i="7"/>
  <c r="AE27" i="7"/>
  <c r="E27" i="7" s="1"/>
  <c r="AQ8" i="7"/>
  <c r="AL27" i="7"/>
  <c r="L27" i="7" s="1"/>
  <c r="L9" i="7"/>
  <c r="E15" i="7"/>
  <c r="AQ15" i="7"/>
  <c r="Q15" i="7" s="1"/>
  <c r="F8" i="7"/>
  <c r="AF27" i="7"/>
  <c r="F27" i="7" s="1"/>
  <c r="AH27" i="7"/>
  <c r="H27" i="7" s="1"/>
  <c r="H8" i="7"/>
  <c r="E24" i="7"/>
  <c r="AQ24" i="7"/>
  <c r="Q24" i="7" s="1"/>
  <c r="AQ22" i="7"/>
  <c r="Q22" i="7" s="1"/>
  <c r="E22" i="7"/>
  <c r="AQ12" i="7"/>
  <c r="Q12" i="7" s="1"/>
  <c r="E12" i="7"/>
  <c r="AP27" i="7"/>
  <c r="P27" i="7" s="1"/>
  <c r="P8" i="7"/>
  <c r="E21" i="7"/>
  <c r="AQ21" i="7"/>
  <c r="Q21" i="7" s="1"/>
  <c r="AN7" i="7"/>
  <c r="N7" i="7" s="1"/>
  <c r="N4" i="7"/>
  <c r="AP7" i="7"/>
  <c r="P7" i="7" s="1"/>
  <c r="P4" i="7"/>
  <c r="AI7" i="7"/>
  <c r="I7" i="7" s="1"/>
  <c r="I4" i="7"/>
  <c r="AK7" i="7"/>
  <c r="K7" i="7" s="1"/>
  <c r="AF7" i="7"/>
  <c r="F7" i="7" s="1"/>
  <c r="AH7" i="7"/>
  <c r="H7" i="7" s="1"/>
  <c r="AJ7" i="7"/>
  <c r="J7" i="7" s="1"/>
  <c r="AQ6" i="7"/>
  <c r="Q6" i="7" s="1"/>
  <c r="AM7" i="7"/>
  <c r="M7" i="7" s="1"/>
  <c r="AL7" i="7"/>
  <c r="L7" i="7" s="1"/>
  <c r="AQ5" i="7"/>
  <c r="Q5" i="7" s="1"/>
  <c r="AO7" i="7"/>
  <c r="O7" i="7" s="1"/>
  <c r="AE7" i="7"/>
  <c r="E7" i="7" s="1"/>
  <c r="AQ4" i="7"/>
  <c r="Q4" i="7" s="1"/>
  <c r="AG7" i="7"/>
  <c r="G7" i="7" s="1"/>
  <c r="G21" i="9"/>
  <c r="K21" i="9"/>
  <c r="AQ27" i="7" l="1"/>
  <c r="Q27" i="7" s="1"/>
  <c r="Q8" i="7"/>
  <c r="AQ7" i="7"/>
  <c r="Q7"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2" authorId="0" shapeId="0" xr:uid="{F3AB85AD-9CD3-4753-8653-E4AC2BEA9B1D}">
      <text>
        <r>
          <rPr>
            <b/>
            <sz val="9"/>
            <color indexed="81"/>
            <rFont val="MS P ゴシック"/>
            <family val="3"/>
            <charset val="128"/>
          </rPr>
          <t>畜産（牛）の方のみ</t>
        </r>
      </text>
    </comment>
    <comment ref="I2" authorId="0" shapeId="0" xr:uid="{E7C41190-6CDB-4E0F-8F1E-B38B527F6592}">
      <text>
        <r>
          <rPr>
            <b/>
            <sz val="9"/>
            <color indexed="81"/>
            <rFont val="MS P ゴシック"/>
            <family val="3"/>
            <charset val="128"/>
          </rPr>
          <t>経費を農業と家事で使用している場合、農業で使用する割合を入力</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<sst xmlns="http://schemas.openxmlformats.org/spreadsheetml/2006/main" count="429" uniqueCount="286">
  <si>
    <t>科　目</t>
    <rPh sb="0" eb="1">
      <t>カ</t>
    </rPh>
    <rPh sb="2" eb="3">
      <t>メ</t>
    </rPh>
    <phoneticPr fontId="3"/>
  </si>
  <si>
    <t>小作・賃借料</t>
    <rPh sb="0" eb="2">
      <t>コサク</t>
    </rPh>
    <rPh sb="3" eb="6">
      <t>チンシャクリョウ</t>
    </rPh>
    <phoneticPr fontId="2"/>
  </si>
  <si>
    <t>租税公課</t>
    <rPh sb="0" eb="4">
      <t>ソゼイコウカ</t>
    </rPh>
    <phoneticPr fontId="2"/>
  </si>
  <si>
    <t>種苗費</t>
    <rPh sb="0" eb="3">
      <t>シュビョウヒ</t>
    </rPh>
    <phoneticPr fontId="2"/>
  </si>
  <si>
    <t>素畜費</t>
    <rPh sb="0" eb="1">
      <t>ソ</t>
    </rPh>
    <rPh sb="1" eb="2">
      <t>チク</t>
    </rPh>
    <rPh sb="2" eb="3">
      <t>ヒ</t>
    </rPh>
    <phoneticPr fontId="2"/>
  </si>
  <si>
    <t>肥料費</t>
    <rPh sb="0" eb="3">
      <t>ヒリョウヒ</t>
    </rPh>
    <phoneticPr fontId="2"/>
  </si>
  <si>
    <t>飼料費</t>
    <rPh sb="0" eb="2">
      <t>シリョウ</t>
    </rPh>
    <rPh sb="2" eb="3">
      <t>ヒ</t>
    </rPh>
    <phoneticPr fontId="2"/>
  </si>
  <si>
    <t>農具費</t>
    <rPh sb="0" eb="2">
      <t>ノウグ</t>
    </rPh>
    <rPh sb="2" eb="3">
      <t>ヒ</t>
    </rPh>
    <phoneticPr fontId="2"/>
  </si>
  <si>
    <t>農薬衛生費</t>
    <rPh sb="0" eb="5">
      <t>ノウヤクエイセイヒ</t>
    </rPh>
    <phoneticPr fontId="2"/>
  </si>
  <si>
    <t>諸材料費</t>
    <rPh sb="0" eb="4">
      <t>ショザイリョウヒ</t>
    </rPh>
    <phoneticPr fontId="2"/>
  </si>
  <si>
    <t>修繕費</t>
    <rPh sb="0" eb="3">
      <t>シュウゼンヒ</t>
    </rPh>
    <phoneticPr fontId="2"/>
  </si>
  <si>
    <t>動力光熱費</t>
    <rPh sb="0" eb="2">
      <t>ドウリョク</t>
    </rPh>
    <rPh sb="2" eb="5">
      <t>コウネツヒ</t>
    </rPh>
    <phoneticPr fontId="2"/>
  </si>
  <si>
    <t>作業衣料費</t>
    <rPh sb="0" eb="2">
      <t>サギョウ</t>
    </rPh>
    <rPh sb="2" eb="4">
      <t>イリョウ</t>
    </rPh>
    <rPh sb="4" eb="5">
      <t>ヒ</t>
    </rPh>
    <phoneticPr fontId="2"/>
  </si>
  <si>
    <t>共済掛金</t>
    <rPh sb="0" eb="2">
      <t>キョウサイ</t>
    </rPh>
    <rPh sb="2" eb="4">
      <t>カケキン</t>
    </rPh>
    <phoneticPr fontId="2"/>
  </si>
  <si>
    <t>荷造運賃手数料</t>
    <rPh sb="0" eb="2">
      <t>ニヅクリ</t>
    </rPh>
    <rPh sb="2" eb="4">
      <t>ウンチン</t>
    </rPh>
    <rPh sb="4" eb="7">
      <t>テスウリョウ</t>
    </rPh>
    <phoneticPr fontId="2"/>
  </si>
  <si>
    <t>土地改良費</t>
    <rPh sb="0" eb="5">
      <t>トチカイリョウヒ</t>
    </rPh>
    <phoneticPr fontId="2"/>
  </si>
  <si>
    <t>委託料</t>
    <rPh sb="0" eb="3">
      <t>イタクリョウ</t>
    </rPh>
    <phoneticPr fontId="2"/>
  </si>
  <si>
    <t>雑費</t>
    <rPh sb="0" eb="2">
      <t>ザッピ</t>
    </rPh>
    <phoneticPr fontId="2"/>
  </si>
  <si>
    <t>減価償却費</t>
    <rPh sb="0" eb="5">
      <t>ゲンカショウキャクヒ</t>
    </rPh>
    <phoneticPr fontId="2"/>
  </si>
  <si>
    <t>取引先</t>
    <rPh sb="0" eb="3">
      <t>トリヒキサキ</t>
    </rPh>
    <phoneticPr fontId="3"/>
  </si>
  <si>
    <t>１月</t>
    <rPh sb="1" eb="2">
      <t>ガツ</t>
    </rPh>
    <phoneticPr fontId="2"/>
  </si>
  <si>
    <t>２月</t>
    <rPh sb="1" eb="2">
      <t>ガツ</t>
    </rPh>
    <phoneticPr fontId="2"/>
  </si>
  <si>
    <t>３月</t>
  </si>
  <si>
    <t>４月</t>
  </si>
  <si>
    <t>５月</t>
  </si>
  <si>
    <t>６月</t>
  </si>
  <si>
    <t>７月</t>
  </si>
  <si>
    <t>８月</t>
  </si>
  <si>
    <t>９月</t>
  </si>
  <si>
    <t>１０月</t>
  </si>
  <si>
    <t>１１月</t>
  </si>
  <si>
    <t>１２月</t>
  </si>
  <si>
    <t>雇人費</t>
    <rPh sb="0" eb="1">
      <t>ヤトイ</t>
    </rPh>
    <rPh sb="1" eb="2">
      <t>ニン</t>
    </rPh>
    <rPh sb="2" eb="3">
      <t>ヒ</t>
    </rPh>
    <phoneticPr fontId="2"/>
  </si>
  <si>
    <t>事業
割合</t>
    <rPh sb="0" eb="2">
      <t>ジギョウ</t>
    </rPh>
    <rPh sb="3" eb="5">
      <t>ワリアイ</t>
    </rPh>
    <phoneticPr fontId="2"/>
  </si>
  <si>
    <t>整理№</t>
    <phoneticPr fontId="2"/>
  </si>
  <si>
    <t>摘　　要</t>
    <rPh sb="0" eb="1">
      <t>テキ</t>
    </rPh>
    <rPh sb="3" eb="4">
      <t>ヨウ</t>
    </rPh>
    <phoneticPr fontId="3"/>
  </si>
  <si>
    <t>農産物</t>
    <rPh sb="0" eb="3">
      <t>ノウサンブツ</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</si>
  <si>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</si>
  <si>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</si>
  <si>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</si>
  <si>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</si>
  <si>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</si>
  <si>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</si>
  <si>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</si>
  <si>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</si>
  <si>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</si>
  <si>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</si>
  <si>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</si>
  <si>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</si>
  <si>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</si>
  <si>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</si>
  <si>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</si>
  <si>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</si>
  <si>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</si>
  <si>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</si>
  <si>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</si>
  <si>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雑　　　費</t>
    <rPh sb="0" eb="1">
      <t>ザツ</t>
    </rPh>
    <rPh sb="4" eb="5">
      <t>ヒ</t>
    </rPh>
    <phoneticPr fontId="2"/>
  </si>
  <si>
    <t>委　託　料</t>
    <rPh sb="0" eb="1">
      <t>イ</t>
    </rPh>
    <rPh sb="2" eb="3">
      <t>タク</t>
    </rPh>
    <rPh sb="4" eb="5">
      <t>リョウ</t>
    </rPh>
    <phoneticPr fontId="2"/>
  </si>
  <si>
    <t>共 済  掛 金</t>
    <rPh sb="0" eb="1">
      <t>トモ</t>
    </rPh>
    <rPh sb="2" eb="3">
      <t>スミ</t>
    </rPh>
    <rPh sb="5" eb="6">
      <t>カケ</t>
    </rPh>
    <rPh sb="7" eb="8">
      <t>キン</t>
    </rPh>
    <phoneticPr fontId="2"/>
  </si>
  <si>
    <t>修　繕　費</t>
    <rPh sb="0" eb="1">
      <t>オサム</t>
    </rPh>
    <rPh sb="2" eb="3">
      <t>ゼン</t>
    </rPh>
    <rPh sb="4" eb="5">
      <t>ヒ</t>
    </rPh>
    <phoneticPr fontId="2"/>
  </si>
  <si>
    <t>諸  材 料 費</t>
    <rPh sb="0" eb="1">
      <t>ショ</t>
    </rPh>
    <rPh sb="3" eb="4">
      <t>ザイ</t>
    </rPh>
    <rPh sb="5" eb="6">
      <t>リョウ</t>
    </rPh>
    <rPh sb="7" eb="8">
      <t>ヒ</t>
    </rPh>
    <phoneticPr fontId="2"/>
  </si>
  <si>
    <t>農　具　費</t>
    <rPh sb="0" eb="1">
      <t>ノウ</t>
    </rPh>
    <rPh sb="2" eb="3">
      <t>グ</t>
    </rPh>
    <rPh sb="4" eb="5">
      <t>ヒ</t>
    </rPh>
    <phoneticPr fontId="2"/>
  </si>
  <si>
    <t>飼　料　費</t>
    <rPh sb="0" eb="1">
      <t>シ</t>
    </rPh>
    <rPh sb="2" eb="3">
      <t>リョウ</t>
    </rPh>
    <rPh sb="4" eb="5">
      <t>ヒ</t>
    </rPh>
    <phoneticPr fontId="2"/>
  </si>
  <si>
    <t>肥　料　費</t>
    <rPh sb="0" eb="1">
      <t>コエ</t>
    </rPh>
    <rPh sb="2" eb="3">
      <t>リョウ</t>
    </rPh>
    <rPh sb="4" eb="5">
      <t>ヒ</t>
    </rPh>
    <phoneticPr fontId="2"/>
  </si>
  <si>
    <t>素　畜　費</t>
    <rPh sb="0" eb="1">
      <t>ソ</t>
    </rPh>
    <rPh sb="2" eb="3">
      <t>チク</t>
    </rPh>
    <rPh sb="4" eb="5">
      <t>ヒ</t>
    </rPh>
    <phoneticPr fontId="2"/>
  </si>
  <si>
    <t>種　苗　費</t>
    <rPh sb="0" eb="1">
      <t>シュ</t>
    </rPh>
    <rPh sb="2" eb="3">
      <t>ナエ</t>
    </rPh>
    <rPh sb="4" eb="5">
      <t>ヒ</t>
    </rPh>
    <phoneticPr fontId="2"/>
  </si>
  <si>
    <t>租 税  公 課</t>
    <rPh sb="0" eb="1">
      <t>ソ</t>
    </rPh>
    <rPh sb="2" eb="3">
      <t>ゼイ</t>
    </rPh>
    <rPh sb="5" eb="6">
      <t>コウ</t>
    </rPh>
    <rPh sb="7" eb="8">
      <t>カ</t>
    </rPh>
    <phoneticPr fontId="2"/>
  </si>
  <si>
    <t>雇　人　費</t>
    <rPh sb="0" eb="1">
      <t>ヤトイ</t>
    </rPh>
    <rPh sb="2" eb="3">
      <t>ニン</t>
    </rPh>
    <rPh sb="4" eb="5">
      <t>ヒ</t>
    </rPh>
    <phoneticPr fontId="2"/>
  </si>
  <si>
    <t>荷 造 運 賃
手　数　料</t>
    <rPh sb="0" eb="1">
      <t>ニ</t>
    </rPh>
    <rPh sb="2" eb="3">
      <t>ヅクリ</t>
    </rPh>
    <rPh sb="4" eb="5">
      <t>ウン</t>
    </rPh>
    <rPh sb="6" eb="7">
      <t>チン</t>
    </rPh>
    <rPh sb="8" eb="9">
      <t>テ</t>
    </rPh>
    <rPh sb="10" eb="11">
      <t>カズ</t>
    </rPh>
    <rPh sb="12" eb="13">
      <t>リョウ</t>
    </rPh>
    <phoneticPr fontId="2"/>
  </si>
  <si>
    <t>合　　計</t>
    <rPh sb="0" eb="1">
      <t>ゴウ</t>
    </rPh>
    <rPh sb="3" eb="4">
      <t>ケイ</t>
    </rPh>
    <phoneticPr fontId="2"/>
  </si>
  <si>
    <t>電話番号</t>
    <phoneticPr fontId="2"/>
  </si>
  <si>
    <t>購入年月日</t>
    <rPh sb="0" eb="5">
      <t>コウニュウネンガッピ</t>
    </rPh>
    <phoneticPr fontId="2"/>
  </si>
  <si>
    <t>購入金額（下取り額含む）</t>
    <rPh sb="0" eb="4">
      <t>コウニュウキンガク</t>
    </rPh>
    <rPh sb="5" eb="7">
      <t>シタド</t>
    </rPh>
    <rPh sb="8" eb="9">
      <t>ガク</t>
    </rPh>
    <rPh sb="9" eb="10">
      <t>フク</t>
    </rPh>
    <phoneticPr fontId="2"/>
  </si>
  <si>
    <t>うち下取り額</t>
    <rPh sb="2" eb="4">
      <t>シタド</t>
    </rPh>
    <rPh sb="5" eb="6">
      <t>ガク</t>
    </rPh>
    <phoneticPr fontId="2"/>
  </si>
  <si>
    <t>農産物種別</t>
    <rPh sb="0" eb="3">
      <t>ノウサンブツ</t>
    </rPh>
    <rPh sb="3" eb="5">
      <t>シュベツ</t>
    </rPh>
    <phoneticPr fontId="2"/>
  </si>
  <si>
    <t>年</t>
    <rPh sb="0" eb="1">
      <t>ネン</t>
    </rPh>
    <phoneticPr fontId="3"/>
  </si>
  <si>
    <t>月</t>
    <rPh sb="0" eb="1">
      <t>ツキ</t>
    </rPh>
    <phoneticPr fontId="3"/>
  </si>
  <si>
    <t>日</t>
    <rPh sb="0" eb="1">
      <t>ヒ</t>
    </rPh>
    <phoneticPr fontId="2"/>
  </si>
  <si>
    <t>列1</t>
  </si>
  <si>
    <t>列2</t>
  </si>
  <si>
    <t>具体的な内容</t>
    <rPh sb="0" eb="3">
      <t>グタイテキ</t>
    </rPh>
    <rPh sb="4" eb="6">
      <t>ナイヨウ</t>
    </rPh>
    <phoneticPr fontId="2"/>
  </si>
  <si>
    <t>②</t>
    <phoneticPr fontId="2"/>
  </si>
  <si>
    <t>家事消費</t>
    <rPh sb="0" eb="4">
      <t>カジショウヒ</t>
    </rPh>
    <phoneticPr fontId="2"/>
  </si>
  <si>
    <t>米（販売金額）</t>
    <rPh sb="0" eb="1">
      <t>コメ</t>
    </rPh>
    <rPh sb="2" eb="4">
      <t>ハンバイ</t>
    </rPh>
    <rPh sb="4" eb="6">
      <t>キンガク</t>
    </rPh>
    <phoneticPr fontId="2"/>
  </si>
  <si>
    <t>野菜（販売金額）</t>
    <rPh sb="0" eb="2">
      <t>ヤサイ</t>
    </rPh>
    <rPh sb="3" eb="5">
      <t>ハンバイ</t>
    </rPh>
    <phoneticPr fontId="2"/>
  </si>
  <si>
    <t>果樹（販売金額）</t>
    <rPh sb="0" eb="2">
      <t>カジュ</t>
    </rPh>
    <rPh sb="3" eb="5">
      <t>ハンバイ</t>
    </rPh>
    <phoneticPr fontId="2"/>
  </si>
  <si>
    <t>米（家事消費）</t>
    <rPh sb="0" eb="1">
      <t>コメ</t>
    </rPh>
    <rPh sb="2" eb="4">
      <t>カジ</t>
    </rPh>
    <rPh sb="4" eb="6">
      <t>ショウヒ</t>
    </rPh>
    <phoneticPr fontId="2"/>
  </si>
  <si>
    <t>野菜（家事消費）</t>
    <rPh sb="0" eb="2">
      <t>ヤサイ</t>
    </rPh>
    <rPh sb="3" eb="5">
      <t>カジ</t>
    </rPh>
    <phoneticPr fontId="2"/>
  </si>
  <si>
    <t>果樹（家事消費）</t>
    <rPh sb="0" eb="2">
      <t>カジュ</t>
    </rPh>
    <rPh sb="3" eb="5">
      <t>カジ</t>
    </rPh>
    <phoneticPr fontId="2"/>
  </si>
  <si>
    <t>収入金額</t>
    <rPh sb="0" eb="2">
      <t>シュウニュウ</t>
    </rPh>
    <rPh sb="2" eb="4">
      <t>キンガク</t>
    </rPh>
    <phoneticPr fontId="3"/>
  </si>
  <si>
    <t>共通</t>
    <rPh sb="0" eb="2">
      <t>キョウツウ</t>
    </rPh>
    <phoneticPr fontId="2"/>
  </si>
  <si>
    <t>畜産（牛）</t>
    <rPh sb="0" eb="2">
      <t>チクサン</t>
    </rPh>
    <rPh sb="3" eb="4">
      <t>ウシ</t>
    </rPh>
    <phoneticPr fontId="2"/>
  </si>
  <si>
    <t>共　通</t>
    <rPh sb="0" eb="1">
      <t>トモ</t>
    </rPh>
    <rPh sb="2" eb="3">
      <t>ツウ</t>
    </rPh>
    <phoneticPr fontId="2"/>
  </si>
  <si>
    <t>販売金額</t>
    <rPh sb="0" eb="2">
      <t>ハンバイ</t>
    </rPh>
    <rPh sb="2" eb="4">
      <t>キンガク</t>
    </rPh>
    <phoneticPr fontId="2"/>
  </si>
  <si>
    <t>雑収入</t>
    <rPh sb="0" eb="3">
      <t>ザツシュウニュウ</t>
    </rPh>
    <phoneticPr fontId="2"/>
  </si>
  <si>
    <t>収　入</t>
    <rPh sb="0" eb="1">
      <t>オサム</t>
    </rPh>
    <rPh sb="2" eb="3">
      <t>ニュウ</t>
    </rPh>
    <phoneticPr fontId="2"/>
  </si>
  <si>
    <t>畜産（販売金額）</t>
    <rPh sb="0" eb="2">
      <t>チクサン</t>
    </rPh>
    <rPh sb="3" eb="7">
      <t>ハンバイキンガク</t>
    </rPh>
    <phoneticPr fontId="2"/>
  </si>
  <si>
    <t>家事消費</t>
    <rPh sb="0" eb="4">
      <t>カジショウヒ</t>
    </rPh>
    <phoneticPr fontId="2"/>
  </si>
  <si>
    <t>販売金額</t>
    <rPh sb="0" eb="2">
      <t>ハンバイ</t>
    </rPh>
    <rPh sb="2" eb="4">
      <t>キンガク</t>
    </rPh>
    <phoneticPr fontId="2"/>
  </si>
  <si>
    <t>収入科目</t>
    <rPh sb="0" eb="4">
      <t>シュウニュウカモク</t>
    </rPh>
    <phoneticPr fontId="2"/>
  </si>
  <si>
    <t>説　　明</t>
    <rPh sb="0" eb="1">
      <t>セツ</t>
    </rPh>
    <rPh sb="3" eb="4">
      <t>アキラ</t>
    </rPh>
    <phoneticPr fontId="2"/>
  </si>
  <si>
    <t>CD</t>
    <phoneticPr fontId="2"/>
  </si>
  <si>
    <t>帳簿作成</t>
    <rPh sb="0" eb="4">
      <t>チョウボサクセイ</t>
    </rPh>
    <phoneticPr fontId="2"/>
  </si>
  <si>
    <t>インボイス登録</t>
    <rPh sb="5" eb="7">
      <t>トウロク</t>
    </rPh>
    <phoneticPr fontId="2"/>
  </si>
  <si>
    <t>有・無</t>
    <rPh sb="0" eb="1">
      <t>アリ</t>
    </rPh>
    <rPh sb="2" eb="3">
      <t>ナ</t>
    </rPh>
    <phoneticPr fontId="2"/>
  </si>
  <si>
    <t>常雇・臨時雇用被等の労賃・賄費等</t>
    <phoneticPr fontId="2"/>
  </si>
  <si>
    <t>農業用の固定資産税、不動産取得税、自動車税、水利費、農業組合費等</t>
    <phoneticPr fontId="2"/>
  </si>
  <si>
    <t>種もみ、種子苗等の購入費用</t>
    <phoneticPr fontId="2"/>
  </si>
  <si>
    <t>子牛などの取得費及び種付料</t>
    <phoneticPr fontId="2"/>
  </si>
  <si>
    <t>肥料の購入費用</t>
    <phoneticPr fontId="2"/>
  </si>
  <si>
    <t>飼料の購入費用</t>
    <phoneticPr fontId="2"/>
  </si>
  <si>
    <t>農薬の購入費用、家畜診療費等</t>
    <phoneticPr fontId="2"/>
  </si>
  <si>
    <t>農機具、農業用自動車、農業用建物等の修理に要した費用</t>
    <phoneticPr fontId="2"/>
  </si>
  <si>
    <t>農業に要した電気、水道等の料金、灯油、軽油、ガソリン等の燃料費</t>
    <phoneticPr fontId="2"/>
  </si>
  <si>
    <t>作業衣、長靴等の購入費用</t>
    <phoneticPr fontId="2"/>
  </si>
  <si>
    <t>水稲、農業用自動車、農業用建物等に係る共済掛金</t>
    <phoneticPr fontId="2"/>
  </si>
  <si>
    <t>取得価格が10万円未満又は使用可能期間が1年未満の農具の購入費用</t>
    <phoneticPr fontId="2"/>
  </si>
  <si>
    <t>ビニール、なわ、くぎ等の購入費</t>
    <phoneticPr fontId="2"/>
  </si>
  <si>
    <t>出荷の際の梱包費用・運賃、市場等に支払う手数料</t>
    <phoneticPr fontId="2"/>
  </si>
  <si>
    <t>土地改良事業の受益者負担金（永久資産取得費対応部分を除く）</t>
    <phoneticPr fontId="2"/>
  </si>
  <si>
    <t>田植・稲刈、農薬散布、籾摺り、飼料梱包等の委託料</t>
    <phoneticPr fontId="2"/>
  </si>
  <si>
    <t>上記以外の費用で農業に関連して支払う費用（事務用品代等）</t>
    <phoneticPr fontId="2"/>
  </si>
  <si>
    <t>１．減価償却費に新たに追加する農業用機械等（10万円以上）</t>
    <phoneticPr fontId="2"/>
  </si>
  <si>
    <t>種類</t>
    <rPh sb="0" eb="2">
      <t>シュルイ</t>
    </rPh>
    <phoneticPr fontId="2"/>
  </si>
  <si>
    <t>委託先住所または公民会名</t>
    <phoneticPr fontId="2"/>
  </si>
  <si>
    <t>支払金額</t>
    <rPh sb="0" eb="2">
      <t>シハライ</t>
    </rPh>
    <rPh sb="2" eb="4">
      <t>キンガク</t>
    </rPh>
    <phoneticPr fontId="2"/>
  </si>
  <si>
    <t>５．果樹・梅の作付け・廃棄調査</t>
    <phoneticPr fontId="2"/>
  </si>
  <si>
    <t>名　　称</t>
    <rPh sb="0" eb="1">
      <t>ナ</t>
    </rPh>
    <rPh sb="3" eb="4">
      <t>ショウ</t>
    </rPh>
    <phoneticPr fontId="2"/>
  </si>
  <si>
    <t>種　　類</t>
    <rPh sb="0" eb="1">
      <t>シュ</t>
    </rPh>
    <rPh sb="3" eb="4">
      <t>タグイ</t>
    </rPh>
    <phoneticPr fontId="2"/>
  </si>
  <si>
    <t>委　託　先</t>
    <rPh sb="0" eb="1">
      <t>イ</t>
    </rPh>
    <rPh sb="2" eb="3">
      <t>タク</t>
    </rPh>
    <rPh sb="4" eb="5">
      <t>サキ</t>
    </rPh>
    <phoneticPr fontId="2"/>
  </si>
  <si>
    <t>住所または公民会名</t>
    <phoneticPr fontId="2"/>
  </si>
  <si>
    <t>氏　　名</t>
    <rPh sb="0" eb="1">
      <t>シ</t>
    </rPh>
    <rPh sb="3" eb="4">
      <t>ナ</t>
    </rPh>
    <phoneticPr fontId="2"/>
  </si>
  <si>
    <t>相手方</t>
    <rPh sb="0" eb="3">
      <t>アイテガタ</t>
    </rPh>
    <phoneticPr fontId="2"/>
  </si>
  <si>
    <t>住所または公民会名</t>
    <phoneticPr fontId="2"/>
  </si>
  <si>
    <t>氏名</t>
    <rPh sb="0" eb="2">
      <t>シメイ</t>
    </rPh>
    <phoneticPr fontId="2"/>
  </si>
  <si>
    <t>地目</t>
    <rPh sb="0" eb="2">
      <t>チモク</t>
    </rPh>
    <phoneticPr fontId="2"/>
  </si>
  <si>
    <t>備考</t>
    <rPh sb="0" eb="2">
      <t>ビコウ</t>
    </rPh>
    <phoneticPr fontId="2"/>
  </si>
  <si>
    <t>小作料</t>
    <rPh sb="0" eb="3">
      <t>コサクリョウ</t>
    </rPh>
    <phoneticPr fontId="2"/>
  </si>
  <si>
    <t>品目</t>
    <rPh sb="0" eb="2">
      <t>ヒンモク</t>
    </rPh>
    <phoneticPr fontId="2"/>
  </si>
  <si>
    <t>樹齢</t>
    <rPh sb="0" eb="2">
      <t>ジュレイ</t>
    </rPh>
    <phoneticPr fontId="2"/>
  </si>
  <si>
    <t>作付面積</t>
    <rPh sb="0" eb="4">
      <t>サクツケメンセキ</t>
    </rPh>
    <phoneticPr fontId="2"/>
  </si>
  <si>
    <t>廃棄面積</t>
    <rPh sb="0" eb="4">
      <t>ハイキメンセキ</t>
    </rPh>
    <phoneticPr fontId="2"/>
  </si>
  <si>
    <t>本　　数</t>
    <rPh sb="0" eb="1">
      <t>ホン</t>
    </rPh>
    <rPh sb="3" eb="4">
      <t>スウ</t>
    </rPh>
    <phoneticPr fontId="2"/>
  </si>
  <si>
    <t>内　　容</t>
    <rPh sb="0" eb="1">
      <t>ナイ</t>
    </rPh>
    <rPh sb="3" eb="4">
      <t>カタチ</t>
    </rPh>
    <phoneticPr fontId="2"/>
  </si>
  <si>
    <t>果樹・梅の樹齢</t>
    <phoneticPr fontId="2"/>
  </si>
  <si>
    <t>作　　付　　け　・　廃　　棄　　状　　況</t>
    <phoneticPr fontId="2"/>
  </si>
  <si>
    <t>トラクター</t>
    <phoneticPr fontId="2"/>
  </si>
  <si>
    <t>令和〇〇年２月</t>
    <rPh sb="0" eb="2">
      <t>レイワ</t>
    </rPh>
    <rPh sb="4" eb="5">
      <t>ネン</t>
    </rPh>
    <rPh sb="6" eb="7">
      <t>ガツ</t>
    </rPh>
    <phoneticPr fontId="2"/>
  </si>
  <si>
    <t>稲刈委託</t>
    <rPh sb="0" eb="2">
      <t>イネカ</t>
    </rPh>
    <rPh sb="2" eb="4">
      <t>イタク</t>
    </rPh>
    <phoneticPr fontId="2"/>
  </si>
  <si>
    <t>〇〇　〇〇</t>
    <phoneticPr fontId="2"/>
  </si>
  <si>
    <t>さつま町宮之城屋地1565-2</t>
    <rPh sb="3" eb="4">
      <t>チョウ</t>
    </rPh>
    <rPh sb="4" eb="7">
      <t>ミヤノジョウ</t>
    </rPh>
    <rPh sb="7" eb="9">
      <t>ヤチ</t>
    </rPh>
    <phoneticPr fontId="2"/>
  </si>
  <si>
    <t>※記入例</t>
    <rPh sb="1" eb="4">
      <t>キニュウレイ</t>
    </rPh>
    <phoneticPr fontId="2"/>
  </si>
  <si>
    <t>　　〇〇　〇〇</t>
    <phoneticPr fontId="2"/>
  </si>
  <si>
    <t>さつま町宮之城屋地1565-2</t>
    <phoneticPr fontId="2"/>
  </si>
  <si>
    <t>△△　△△</t>
    <phoneticPr fontId="2"/>
  </si>
  <si>
    <t>田</t>
    <rPh sb="0" eb="1">
      <t>タ</t>
    </rPh>
    <phoneticPr fontId="2"/>
  </si>
  <si>
    <t>(現物の場合)</t>
    <phoneticPr fontId="2"/>
  </si>
  <si>
    <t>もみ35kg　2俵</t>
    <phoneticPr fontId="2"/>
  </si>
  <si>
    <t>１年生</t>
    <rPh sb="1" eb="3">
      <t>ネンセイ</t>
    </rPh>
    <phoneticPr fontId="2"/>
  </si>
  <si>
    <t>10  a</t>
    <phoneticPr fontId="2"/>
  </si>
  <si>
    <t xml:space="preserve">       a</t>
    <phoneticPr fontId="2"/>
  </si>
  <si>
    <t>20   本</t>
    <rPh sb="5" eb="6">
      <t>ホン</t>
    </rPh>
    <phoneticPr fontId="2"/>
  </si>
  <si>
    <t>ミカン新規植栽</t>
    <phoneticPr fontId="2"/>
  </si>
  <si>
    <t>地主に支払う田畑等の農地借料、農業用の建物の借料、農機具等の賃借料等</t>
    <phoneticPr fontId="2"/>
  </si>
  <si>
    <t>科　　目</t>
    <rPh sb="0" eb="1">
      <t>カ</t>
    </rPh>
    <rPh sb="3" eb="4">
      <t>メ</t>
    </rPh>
    <phoneticPr fontId="2"/>
  </si>
  <si>
    <t>経　費</t>
    <rPh sb="0" eb="1">
      <t>ヘ</t>
    </rPh>
    <rPh sb="2" eb="3">
      <t>ヒ</t>
    </rPh>
    <phoneticPr fontId="2"/>
  </si>
  <si>
    <t>氏　名</t>
    <rPh sb="0" eb="1">
      <t>シ</t>
    </rPh>
    <rPh sb="2" eb="3">
      <t>ナ</t>
    </rPh>
    <phoneticPr fontId="2"/>
  </si>
  <si>
    <t>住　所</t>
    <rPh sb="0" eb="1">
      <t>ジュウ</t>
    </rPh>
    <rPh sb="2" eb="3">
      <t>ショ</t>
    </rPh>
    <phoneticPr fontId="2"/>
  </si>
  <si>
    <t>令和</t>
    <phoneticPr fontId="2"/>
  </si>
  <si>
    <t>年分</t>
    <phoneticPr fontId="2"/>
  </si>
  <si>
    <r>
      <t>３．雇人費　</t>
    </r>
    <r>
      <rPr>
        <sz val="11"/>
        <color theme="1"/>
        <rFont val="游ゴシック"/>
        <family val="3"/>
        <charset val="128"/>
        <scheme val="minor"/>
      </rPr>
      <t>　(生計を一にする親族以外に支払った雇人費の支払金額を記入して下さい。)</t>
    </r>
    <phoneticPr fontId="2"/>
  </si>
  <si>
    <r>
      <t>４．小作料　　</t>
    </r>
    <r>
      <rPr>
        <sz val="11"/>
        <color theme="1"/>
        <rFont val="游ゴシック"/>
        <family val="3"/>
        <charset val="128"/>
        <scheme val="minor"/>
      </rPr>
      <t>(農地等の貸小作料を記入。現物の場合は現物の数量を備考欄に記入。)</t>
    </r>
    <phoneticPr fontId="2"/>
  </si>
  <si>
    <t>年１月～１２月に購入した農業用機械の消費税を含む購入金額を記入して下さい。)</t>
    <phoneticPr fontId="2"/>
  </si>
  <si>
    <t xml:space="preserve">　(令和   　    </t>
    <phoneticPr fontId="2"/>
  </si>
  <si>
    <t>年中に植え付けた果樹・梅、廃棄した果樹・梅の木について記入して下さい。)</t>
    <phoneticPr fontId="2"/>
  </si>
  <si>
    <t>年分</t>
    <rPh sb="0" eb="1">
      <t>ネン</t>
    </rPh>
    <rPh sb="1" eb="2">
      <t>ブン</t>
    </rPh>
    <phoneticPr fontId="2"/>
  </si>
  <si>
    <t>経費科目</t>
    <rPh sb="0" eb="2">
      <t>ケイヒ</t>
    </rPh>
    <rPh sb="2" eb="4">
      <t>カモク</t>
    </rPh>
    <phoneticPr fontId="2"/>
  </si>
  <si>
    <t>（１）はじめに</t>
    <phoneticPr fontId="2"/>
  </si>
  <si>
    <t>色です。</t>
    <rPh sb="0" eb="1">
      <t>イロ</t>
    </rPh>
    <phoneticPr fontId="2"/>
  </si>
  <si>
    <t>（２）</t>
    <phoneticPr fontId="2"/>
  </si>
  <si>
    <t>について</t>
    <phoneticPr fontId="2"/>
  </si>
  <si>
    <t>（３）</t>
    <phoneticPr fontId="2"/>
  </si>
  <si>
    <t>農業のために人を雇った場合の労賃。生計を一にする親族は不可。</t>
    <rPh sb="0" eb="2">
      <t>ノウギョウ</t>
    </rPh>
    <rPh sb="6" eb="7">
      <t>ヒト</t>
    </rPh>
    <rPh sb="8" eb="9">
      <t>ヤト</t>
    </rPh>
    <rPh sb="11" eb="13">
      <t>バアイ</t>
    </rPh>
    <rPh sb="14" eb="16">
      <t>ロウチン</t>
    </rPh>
    <rPh sb="17" eb="19">
      <t>セイケイ</t>
    </rPh>
    <rPh sb="20" eb="21">
      <t>イツ</t>
    </rPh>
    <rPh sb="24" eb="26">
      <t>シンゾク</t>
    </rPh>
    <rPh sb="27" eb="29">
      <t>フカ</t>
    </rPh>
    <phoneticPr fontId="2"/>
  </si>
  <si>
    <t>種もみ、種子苗等の購入費用。</t>
    <rPh sb="0" eb="1">
      <t>タネ</t>
    </rPh>
    <rPh sb="4" eb="6">
      <t>シュシ</t>
    </rPh>
    <rPh sb="6" eb="8">
      <t>ナエトウ</t>
    </rPh>
    <rPh sb="9" eb="12">
      <t>コウニュウヒ</t>
    </rPh>
    <rPh sb="12" eb="13">
      <t>ヨウ</t>
    </rPh>
    <phoneticPr fontId="2"/>
  </si>
  <si>
    <t>子牛などの取得費および種付料。</t>
    <rPh sb="0" eb="2">
      <t>コウシ</t>
    </rPh>
    <rPh sb="5" eb="8">
      <t>シュトクヒ</t>
    </rPh>
    <rPh sb="11" eb="14">
      <t>タネツケリョウ</t>
    </rPh>
    <phoneticPr fontId="2"/>
  </si>
  <si>
    <t>肥料の購入費用。化成肥料・液肥・堆肥等。</t>
    <rPh sb="0" eb="2">
      <t>ヒリョウ</t>
    </rPh>
    <rPh sb="3" eb="6">
      <t>コウニュウヒ</t>
    </rPh>
    <rPh sb="6" eb="7">
      <t>ヨウ</t>
    </rPh>
    <rPh sb="8" eb="12">
      <t>カセイヒリョウ</t>
    </rPh>
    <rPh sb="13" eb="15">
      <t>エキヒ</t>
    </rPh>
    <rPh sb="16" eb="18">
      <t>タイヒ</t>
    </rPh>
    <rPh sb="18" eb="19">
      <t>トウ</t>
    </rPh>
    <phoneticPr fontId="2"/>
  </si>
  <si>
    <t>飼料、わら等の購入費用。</t>
    <rPh sb="0" eb="2">
      <t>シリョウ</t>
    </rPh>
    <rPh sb="5" eb="6">
      <t>トウ</t>
    </rPh>
    <rPh sb="7" eb="10">
      <t>コウニュウヒ</t>
    </rPh>
    <rPh sb="10" eb="11">
      <t>ヨウ</t>
    </rPh>
    <phoneticPr fontId="2"/>
  </si>
  <si>
    <t>農薬の購入費用、家畜の薬代、診療費、検査料、削蹄代等</t>
    <rPh sb="0" eb="2">
      <t>ノウヤク</t>
    </rPh>
    <rPh sb="3" eb="6">
      <t>コウニュウヒ</t>
    </rPh>
    <rPh sb="6" eb="7">
      <t>ヨウ</t>
    </rPh>
    <rPh sb="8" eb="10">
      <t>カチク</t>
    </rPh>
    <rPh sb="11" eb="13">
      <t>クスリダイ</t>
    </rPh>
    <rPh sb="14" eb="17">
      <t>シンリョウヒ</t>
    </rPh>
    <rPh sb="18" eb="20">
      <t>ケンサ</t>
    </rPh>
    <rPh sb="20" eb="21">
      <t>リョウ</t>
    </rPh>
    <rPh sb="22" eb="25">
      <t>サクテイダイ</t>
    </rPh>
    <rPh sb="25" eb="26">
      <t>トウ</t>
    </rPh>
    <phoneticPr fontId="2"/>
  </si>
  <si>
    <t>ビニールシート、縄、支柱等の生産資材、のこくず等の購入費用。</t>
    <rPh sb="8" eb="9">
      <t>ナワ</t>
    </rPh>
    <rPh sb="10" eb="12">
      <t>シチュウ</t>
    </rPh>
    <rPh sb="12" eb="13">
      <t>トウ</t>
    </rPh>
    <rPh sb="14" eb="18">
      <t>セイサンシザイ</t>
    </rPh>
    <rPh sb="23" eb="24">
      <t>トウ</t>
    </rPh>
    <rPh sb="25" eb="28">
      <t>コウニュウヒ</t>
    </rPh>
    <rPh sb="28" eb="29">
      <t>ヨウ</t>
    </rPh>
    <phoneticPr fontId="2"/>
  </si>
  <si>
    <t>作業衣、長靴等の購入費用。生活用の衣類等は除く。</t>
    <rPh sb="6" eb="7">
      <t>トウ</t>
    </rPh>
    <rPh sb="13" eb="16">
      <t>セイカツヨウ</t>
    </rPh>
    <rPh sb="17" eb="20">
      <t>イルイトウ</t>
    </rPh>
    <rPh sb="21" eb="22">
      <t>ノゾ</t>
    </rPh>
    <phoneticPr fontId="2"/>
  </si>
  <si>
    <t>水稲・家畜などの共済掛金。建物・車両などの農業用資産に対する保険料。</t>
    <rPh sb="3" eb="5">
      <t>カチク</t>
    </rPh>
    <rPh sb="8" eb="12">
      <t>キョウサイカケキン</t>
    </rPh>
    <rPh sb="13" eb="15">
      <t>タテモノ</t>
    </rPh>
    <rPh sb="16" eb="18">
      <t>シャリョウ</t>
    </rPh>
    <rPh sb="24" eb="26">
      <t>シサン</t>
    </rPh>
    <rPh sb="27" eb="28">
      <t>タイ</t>
    </rPh>
    <rPh sb="30" eb="32">
      <t>ホケン</t>
    </rPh>
    <rPh sb="32" eb="33">
      <t>リョウ</t>
    </rPh>
    <phoneticPr fontId="2"/>
  </si>
  <si>
    <t>農産物等の販売に要した市場手数料、農協手数料、運送費用。</t>
    <rPh sb="17" eb="22">
      <t>ノウキョウテスウリョウ</t>
    </rPh>
    <rPh sb="25" eb="27">
      <t>ヒヨウ</t>
    </rPh>
    <phoneticPr fontId="2"/>
  </si>
  <si>
    <t>土地改良事業の受益者負担金等。</t>
    <rPh sb="4" eb="6">
      <t>ジギョウ</t>
    </rPh>
    <rPh sb="7" eb="10">
      <t>ジュエキシャ</t>
    </rPh>
    <rPh sb="10" eb="13">
      <t>フタンキン</t>
    </rPh>
    <rPh sb="13" eb="14">
      <t>トウ</t>
    </rPh>
    <phoneticPr fontId="2"/>
  </si>
  <si>
    <t>農作業などの委託費用。耕起、田植え、稲刈り、乾燥、航空防除等。</t>
    <rPh sb="0" eb="3">
      <t>ノウサギョウ</t>
    </rPh>
    <rPh sb="6" eb="10">
      <t>イタクヒヨウ</t>
    </rPh>
    <rPh sb="11" eb="13">
      <t>コウキ</t>
    </rPh>
    <rPh sb="14" eb="16">
      <t>タウ</t>
    </rPh>
    <rPh sb="18" eb="20">
      <t>イネカ</t>
    </rPh>
    <rPh sb="22" eb="24">
      <t>カンソウ</t>
    </rPh>
    <rPh sb="25" eb="27">
      <t>コウクウ</t>
    </rPh>
    <rPh sb="27" eb="29">
      <t>ボウジョ</t>
    </rPh>
    <rPh sb="29" eb="30">
      <t>トウ</t>
    </rPh>
    <phoneticPr fontId="2"/>
  </si>
  <si>
    <t>上記以外の費用で農業に関連して支払う費用。事務用品代、農業に関する図書代、研修費、電話代等。</t>
    <rPh sb="0" eb="4">
      <t>ジョウキイガイ</t>
    </rPh>
    <rPh sb="5" eb="7">
      <t>ヒヨウ</t>
    </rPh>
    <rPh sb="8" eb="10">
      <t>ノウギョウ</t>
    </rPh>
    <rPh sb="11" eb="13">
      <t>カンレン</t>
    </rPh>
    <rPh sb="15" eb="17">
      <t>シハラ</t>
    </rPh>
    <rPh sb="18" eb="20">
      <t>ヒヨウ</t>
    </rPh>
    <rPh sb="21" eb="26">
      <t>ジムヨウヒンダイ</t>
    </rPh>
    <rPh sb="27" eb="29">
      <t>ノウギョウ</t>
    </rPh>
    <rPh sb="30" eb="31">
      <t>カン</t>
    </rPh>
    <rPh sb="33" eb="35">
      <t>トショ</t>
    </rPh>
    <rPh sb="35" eb="36">
      <t>ダイ</t>
    </rPh>
    <rPh sb="37" eb="40">
      <t>ケンシュウヒ</t>
    </rPh>
    <rPh sb="41" eb="44">
      <t>デンワダイ</t>
    </rPh>
    <rPh sb="44" eb="45">
      <t>トウ</t>
    </rPh>
    <phoneticPr fontId="2"/>
  </si>
  <si>
    <t>取得価格１０万円以上の農業用建物、機械、車両などの償却費用。</t>
    <rPh sb="0" eb="4">
      <t>シュトクカカク</t>
    </rPh>
    <rPh sb="6" eb="8">
      <t>マンエン</t>
    </rPh>
    <rPh sb="8" eb="10">
      <t>イジョウ</t>
    </rPh>
    <rPh sb="17" eb="19">
      <t>キカイ</t>
    </rPh>
    <rPh sb="28" eb="29">
      <t>ヨウ</t>
    </rPh>
    <phoneticPr fontId="2"/>
  </si>
  <si>
    <t>（７）月別集計表について</t>
    <rPh sb="3" eb="8">
      <t>ツキベツシュウケイヒョウ</t>
    </rPh>
    <phoneticPr fontId="2"/>
  </si>
  <si>
    <t>収入・経費の科目説明</t>
    <rPh sb="0" eb="2">
      <t>シュウニュウ</t>
    </rPh>
    <rPh sb="3" eb="5">
      <t>ケイヒ</t>
    </rPh>
    <rPh sb="6" eb="8">
      <t>カモク</t>
    </rPh>
    <rPh sb="8" eb="10">
      <t>セツメイ</t>
    </rPh>
    <phoneticPr fontId="2"/>
  </si>
  <si>
    <t>収入計算書</t>
    <phoneticPr fontId="2"/>
  </si>
  <si>
    <t>（４）</t>
    <phoneticPr fontId="2"/>
  </si>
  <si>
    <t>経費計算書</t>
    <rPh sb="0" eb="2">
      <t>ケイヒ</t>
    </rPh>
    <phoneticPr fontId="2"/>
  </si>
  <si>
    <t>（５）</t>
    <phoneticPr fontId="2"/>
  </si>
  <si>
    <t>（６）</t>
    <phoneticPr fontId="2"/>
  </si>
  <si>
    <t>経費内訳書</t>
    <rPh sb="0" eb="2">
      <t>ケイヒ</t>
    </rPh>
    <rPh sb="2" eb="5">
      <t>ウチワケショ</t>
    </rPh>
    <phoneticPr fontId="2"/>
  </si>
  <si>
    <t>科　目</t>
    <rPh sb="0" eb="1">
      <t>カ</t>
    </rPh>
    <rPh sb="2" eb="3">
      <t>メ</t>
    </rPh>
    <phoneticPr fontId="2"/>
  </si>
  <si>
    <t>支払金額</t>
    <rPh sb="0" eb="2">
      <t>シハラ</t>
    </rPh>
    <rPh sb="2" eb="4">
      <t>キンガク</t>
    </rPh>
    <phoneticPr fontId="3"/>
  </si>
  <si>
    <t>経費金額</t>
    <rPh sb="0" eb="2">
      <t>ケイヒ</t>
    </rPh>
    <rPh sb="2" eb="4">
      <t>キンガク</t>
    </rPh>
    <phoneticPr fontId="2"/>
  </si>
  <si>
    <t>令和</t>
    <rPh sb="0" eb="2">
      <t>レイワ</t>
    </rPh>
    <phoneticPr fontId="2"/>
  </si>
  <si>
    <t>合　計</t>
    <rPh sb="0" eb="1">
      <t>ゴウ</t>
    </rPh>
    <rPh sb="2" eb="3">
      <t>ケイ</t>
    </rPh>
    <phoneticPr fontId="2"/>
  </si>
  <si>
    <t>年分</t>
    <rPh sb="0" eb="1">
      <t>ネン</t>
    </rPh>
    <rPh sb="1" eb="2">
      <t>ブン</t>
    </rPh>
    <phoneticPr fontId="2"/>
  </si>
  <si>
    <t>月　別　集　計　表</t>
    <rPh sb="0" eb="1">
      <t>ツキ</t>
    </rPh>
    <rPh sb="2" eb="3">
      <t>ベツ</t>
    </rPh>
    <rPh sb="4" eb="5">
      <t>シュウ</t>
    </rPh>
    <rPh sb="6" eb="7">
      <t>ケイ</t>
    </rPh>
    <rPh sb="8" eb="9">
      <t>ヒョウ</t>
    </rPh>
    <phoneticPr fontId="2"/>
  </si>
  <si>
    <t>農業に係る固定資産税、自動車税、生産組合費、水利費、農協等の賦課金。
固定資産税を経費に計上する場合には、５月に郵送した固定資産税課税通知書の「課税明細書」で確認してください。</t>
    <rPh sb="3" eb="4">
      <t>カカ</t>
    </rPh>
    <rPh sb="26" eb="29">
      <t>ノウキョウトウ</t>
    </rPh>
    <rPh sb="30" eb="33">
      <t>フカキン</t>
    </rPh>
    <rPh sb="35" eb="40">
      <t>コテイシサンゼイ</t>
    </rPh>
    <rPh sb="41" eb="43">
      <t>ケイヒ</t>
    </rPh>
    <rPh sb="44" eb="46">
      <t>ケイジョウ</t>
    </rPh>
    <rPh sb="48" eb="50">
      <t>バアイ</t>
    </rPh>
    <rPh sb="54" eb="55">
      <t>ガツ</t>
    </rPh>
    <rPh sb="56" eb="58">
      <t>ユウソウ</t>
    </rPh>
    <rPh sb="60" eb="65">
      <t>コテイシサンゼイ</t>
    </rPh>
    <rPh sb="65" eb="70">
      <t>カゼイツウチショ</t>
    </rPh>
    <rPh sb="72" eb="77">
      <t>カゼイメイサイショ</t>
    </rPh>
    <rPh sb="79" eb="81">
      <t>カクニン</t>
    </rPh>
    <phoneticPr fontId="2"/>
  </si>
  <si>
    <t>農機具、農業用自動車、農業用建物等の修理に要した費用、車検代等。</t>
    <rPh sb="0" eb="3">
      <t>ノウキグ</t>
    </rPh>
    <rPh sb="4" eb="10">
      <t>ノウギョウヨウジドウシャ</t>
    </rPh>
    <rPh sb="11" eb="14">
      <t>ノウギョウヨウ</t>
    </rPh>
    <rPh sb="14" eb="16">
      <t>タテモノ</t>
    </rPh>
    <rPh sb="16" eb="17">
      <t>トウ</t>
    </rPh>
    <rPh sb="18" eb="20">
      <t>シュウリ</t>
    </rPh>
    <rPh sb="21" eb="22">
      <t>ヨウ</t>
    </rPh>
    <rPh sb="24" eb="26">
      <t>ヒヨウ</t>
    </rPh>
    <rPh sb="27" eb="30">
      <t>シャケンダイ</t>
    </rPh>
    <rPh sb="30" eb="31">
      <t>トウ</t>
    </rPh>
    <phoneticPr fontId="2"/>
  </si>
  <si>
    <t>農業に使用した電気・水道・ガス代、灯油やガソリンなどの燃料費用。
使用料が家庭用と一緒で区別できない場合は、農業の使用割合をかけることで農業分を算出します。</t>
    <rPh sb="3" eb="5">
      <t>シヨウ</t>
    </rPh>
    <rPh sb="30" eb="31">
      <t>ヨウ</t>
    </rPh>
    <rPh sb="33" eb="36">
      <t>シヨウリョウ</t>
    </rPh>
    <rPh sb="37" eb="39">
      <t>カテイ</t>
    </rPh>
    <rPh sb="39" eb="40">
      <t>ヨウ</t>
    </rPh>
    <rPh sb="41" eb="43">
      <t>イッショ</t>
    </rPh>
    <rPh sb="44" eb="46">
      <t>クベツ</t>
    </rPh>
    <rPh sb="50" eb="52">
      <t>バアイ</t>
    </rPh>
    <rPh sb="54" eb="56">
      <t>ノウギョウ</t>
    </rPh>
    <rPh sb="57" eb="59">
      <t>シヨウ</t>
    </rPh>
    <rPh sb="59" eb="61">
      <t>ワリアイ</t>
    </rPh>
    <rPh sb="68" eb="70">
      <t>ノウギョウ</t>
    </rPh>
    <rPh sb="70" eb="71">
      <t>ブン</t>
    </rPh>
    <rPh sb="72" eb="74">
      <t>サンシュツ</t>
    </rPh>
    <phoneticPr fontId="2"/>
  </si>
  <si>
    <t>農業収支計算書 使用説明</t>
    <rPh sb="0" eb="2">
      <t>ノウギョウ</t>
    </rPh>
    <rPh sb="2" eb="4">
      <t>シュウシ</t>
    </rPh>
    <rPh sb="4" eb="7">
      <t>ケイサンショ</t>
    </rPh>
    <rPh sb="8" eb="12">
      <t>シヨウセツメイ</t>
    </rPh>
    <phoneticPr fontId="2"/>
  </si>
  <si>
    <t>収　入</t>
    <rPh sb="0" eb="1">
      <t>オサム</t>
    </rPh>
    <rPh sb="2" eb="3">
      <t>ニュウ</t>
    </rPh>
    <phoneticPr fontId="2"/>
  </si>
  <si>
    <t>減価償却数</t>
    <rPh sb="0" eb="4">
      <t>ゲンカショウキャク</t>
    </rPh>
    <rPh sb="4" eb="5">
      <t>スウ</t>
    </rPh>
    <phoneticPr fontId="2"/>
  </si>
  <si>
    <t>分入力漏れがあります。</t>
    <rPh sb="0" eb="1">
      <t>ブン</t>
    </rPh>
    <rPh sb="1" eb="4">
      <t>ニュウリョクモ</t>
    </rPh>
    <phoneticPr fontId="2"/>
  </si>
  <si>
    <t>取得価格が１０万円未満または使用可能期間が１年未満の農具等の購入費用。
草刈り機・散布機・鎌・鍬・スコップ等。
取得価格が１０万円以上については減価償却費で経費に参入します。</t>
    <rPh sb="0" eb="4">
      <t>シュトクカカク</t>
    </rPh>
    <rPh sb="7" eb="9">
      <t>マンエン</t>
    </rPh>
    <rPh sb="9" eb="11">
      <t>ミマン</t>
    </rPh>
    <rPh sb="26" eb="28">
      <t>ノウグ</t>
    </rPh>
    <rPh sb="28" eb="29">
      <t>トウ</t>
    </rPh>
    <rPh sb="30" eb="33">
      <t>コウニュウヒ</t>
    </rPh>
    <rPh sb="33" eb="34">
      <t>ヨウ</t>
    </rPh>
    <rPh sb="36" eb="38">
      <t>クサカ</t>
    </rPh>
    <rPh sb="39" eb="40">
      <t>キ</t>
    </rPh>
    <rPh sb="41" eb="44">
      <t>サンプキ</t>
    </rPh>
    <rPh sb="45" eb="46">
      <t>カマ</t>
    </rPh>
    <rPh sb="47" eb="48">
      <t>クワ</t>
    </rPh>
    <rPh sb="53" eb="54">
      <t>トウ</t>
    </rPh>
    <rPh sb="56" eb="60">
      <t>シュトクカカク</t>
    </rPh>
    <rPh sb="63" eb="67">
      <t>マンエンイジョウ</t>
    </rPh>
    <rPh sb="72" eb="77">
      <t>ゲンカショウキャクヒ</t>
    </rPh>
    <rPh sb="78" eb="80">
      <t>ケイヒ</t>
    </rPh>
    <rPh sb="81" eb="83">
      <t>サンニュウ</t>
    </rPh>
    <phoneticPr fontId="2"/>
  </si>
  <si>
    <t>農業用建物、農機具、車両等の償却費</t>
    <phoneticPr fontId="2"/>
  </si>
  <si>
    <t>畜産（牛）</t>
    <rPh sb="0" eb="1">
      <t>チク</t>
    </rPh>
    <rPh sb="1" eb="2">
      <t>サン</t>
    </rPh>
    <rPh sb="3" eb="4">
      <t>ウシ</t>
    </rPh>
    <phoneticPr fontId="2"/>
  </si>
  <si>
    <t>使用区分</t>
    <rPh sb="0" eb="2">
      <t>シヨウ</t>
    </rPh>
    <rPh sb="2" eb="4">
      <t>クブン</t>
    </rPh>
    <phoneticPr fontId="2"/>
  </si>
  <si>
    <t>使用区分</t>
    <rPh sb="0" eb="4">
      <t>シヨウクブン</t>
    </rPh>
    <phoneticPr fontId="2"/>
  </si>
  <si>
    <t>電話番号</t>
    <rPh sb="0" eb="4">
      <t>デンワバンゴウ</t>
    </rPh>
    <phoneticPr fontId="2"/>
  </si>
  <si>
    <t>　農業所得収入計算書</t>
    <rPh sb="3" eb="5">
      <t>ショトク</t>
    </rPh>
    <phoneticPr fontId="2"/>
  </si>
  <si>
    <t>　農業所得経費計算書</t>
    <rPh sb="3" eb="5">
      <t>ショトク</t>
    </rPh>
    <rPh sb="5" eb="7">
      <t>ケイヒ</t>
    </rPh>
    <phoneticPr fontId="2"/>
  </si>
  <si>
    <t>雑収入</t>
    <phoneticPr fontId="2"/>
  </si>
  <si>
    <t>※経費内訳書に記入</t>
    <phoneticPr fontId="2"/>
  </si>
  <si>
    <r>
      <t>について</t>
    </r>
    <r>
      <rPr>
        <sz val="14"/>
        <color rgb="FFFF0000"/>
        <rFont val="UD デジタル 教科書体 NP-R"/>
        <family val="1"/>
        <charset val="128"/>
      </rPr>
      <t>【提出書類】</t>
    </r>
    <rPh sb="5" eb="7">
      <t>テイシュツ</t>
    </rPh>
    <rPh sb="7" eb="9">
      <t>ショルイ</t>
    </rPh>
    <phoneticPr fontId="2"/>
  </si>
  <si>
    <t>収入合計</t>
    <rPh sb="0" eb="2">
      <t>シュウニュウ</t>
    </rPh>
    <rPh sb="2" eb="3">
      <t>ゴウ</t>
    </rPh>
    <rPh sb="3" eb="4">
      <t>ケイ</t>
    </rPh>
    <phoneticPr fontId="2"/>
  </si>
  <si>
    <t>経費合計</t>
    <rPh sb="0" eb="2">
      <t>ケイヒ</t>
    </rPh>
    <rPh sb="2" eb="4">
      <t>ゴウケイ</t>
    </rPh>
    <phoneticPr fontId="2"/>
  </si>
  <si>
    <t>事業年</t>
    <rPh sb="0" eb="1">
      <t>コト</t>
    </rPh>
    <rPh sb="1" eb="2">
      <t>ゴウ</t>
    </rPh>
    <rPh sb="2" eb="3">
      <t>トシ</t>
    </rPh>
    <phoneticPr fontId="2"/>
  </si>
  <si>
    <t>住所</t>
    <rPh sb="0" eb="1">
      <t>ジュウ</t>
    </rPh>
    <rPh sb="1" eb="2">
      <t>ショ</t>
    </rPh>
    <phoneticPr fontId="2"/>
  </si>
  <si>
    <t>氏名</t>
    <rPh sb="0" eb="1">
      <t>シ</t>
    </rPh>
    <rPh sb="1" eb="2">
      <t>ナ</t>
    </rPh>
    <phoneticPr fontId="2"/>
  </si>
  <si>
    <t>　農業所得に関係する領収書や請求書などから取引金額などを入力することで収支計算ができ､さつま</t>
    <rPh sb="1" eb="5">
      <t>ノウギョウショトク</t>
    </rPh>
    <rPh sb="6" eb="8">
      <t>カンケイ</t>
    </rPh>
    <rPh sb="10" eb="13">
      <t>リョウシュウショ</t>
    </rPh>
    <rPh sb="14" eb="17">
      <t>セイキュウショ</t>
    </rPh>
    <rPh sb="21" eb="25">
      <t>トリヒキキンガク</t>
    </rPh>
    <rPh sb="28" eb="30">
      <t>ニュウリョク</t>
    </rPh>
    <rPh sb="35" eb="37">
      <t>シュウシ</t>
    </rPh>
    <rPh sb="37" eb="39">
      <t>ケイサン</t>
    </rPh>
    <phoneticPr fontId="2"/>
  </si>
  <si>
    <t>農地、農機具等の賃借料、施設利用料など。</t>
    <rPh sb="0" eb="2">
      <t>ノウチ</t>
    </rPh>
    <rPh sb="3" eb="6">
      <t>ノウキグ</t>
    </rPh>
    <rPh sb="6" eb="7">
      <t>トウ</t>
    </rPh>
    <rPh sb="8" eb="11">
      <t>チンシャクリョウ</t>
    </rPh>
    <rPh sb="12" eb="14">
      <t>シセツ</t>
    </rPh>
    <rPh sb="14" eb="17">
      <t>リヨウリョウ</t>
    </rPh>
    <phoneticPr fontId="2"/>
  </si>
  <si>
    <t>　　①日付を入力します。「月別集計表」に転記されるため、必ず入力してください。</t>
    <rPh sb="3" eb="5">
      <t>ヒヅケ</t>
    </rPh>
    <rPh sb="6" eb="8">
      <t>ニュウリョク</t>
    </rPh>
    <rPh sb="28" eb="29">
      <t>カナラ</t>
    </rPh>
    <rPh sb="30" eb="32">
      <t>ニュウリョク</t>
    </rPh>
    <phoneticPr fontId="2"/>
  </si>
  <si>
    <t>　　②科目をプルダウンから選択。「月別集計表」に転記されるため、必ず選んでください。</t>
    <rPh sb="3" eb="5">
      <t>カモク</t>
    </rPh>
    <rPh sb="13" eb="15">
      <t>センタク</t>
    </rPh>
    <rPh sb="17" eb="22">
      <t>ツキベツシュウケイヒョウ</t>
    </rPh>
    <rPh sb="24" eb="26">
      <t>テンキ</t>
    </rPh>
    <rPh sb="32" eb="33">
      <t>カナラ</t>
    </rPh>
    <rPh sb="34" eb="35">
      <t>エラ</t>
    </rPh>
    <phoneticPr fontId="2"/>
  </si>
  <si>
    <t>　　　どの科目か分からないときは「科目説明」で確認してください。</t>
    <rPh sb="8" eb="9">
      <t>ワ</t>
    </rPh>
    <rPh sb="17" eb="19">
      <t>カモク</t>
    </rPh>
    <rPh sb="19" eb="21">
      <t>セツメイ</t>
    </rPh>
    <rPh sb="23" eb="25">
      <t>カクニン</t>
    </rPh>
    <phoneticPr fontId="2"/>
  </si>
  <si>
    <t>　　③摘要欄（取り引き内容）と取引先を入力します。</t>
    <rPh sb="3" eb="6">
      <t>テキヨウラン</t>
    </rPh>
    <rPh sb="7" eb="8">
      <t>ト</t>
    </rPh>
    <rPh sb="9" eb="10">
      <t>ヒ</t>
    </rPh>
    <rPh sb="11" eb="13">
      <t>ナイヨウ</t>
    </rPh>
    <rPh sb="15" eb="18">
      <t>トリヒキサキ</t>
    </rPh>
    <rPh sb="19" eb="21">
      <t>ニュウリョク</t>
    </rPh>
    <phoneticPr fontId="2"/>
  </si>
  <si>
    <t>　　④収入金額を消費税込みの価格で入力します。</t>
    <rPh sb="3" eb="5">
      <t>シュウニュウ</t>
    </rPh>
    <rPh sb="5" eb="7">
      <t>キンガク</t>
    </rPh>
    <rPh sb="8" eb="12">
      <t>ショウヒゼイコ</t>
    </rPh>
    <rPh sb="14" eb="16">
      <t>カカク</t>
    </rPh>
    <rPh sb="17" eb="19">
      <t>ニュウリョク</t>
    </rPh>
    <phoneticPr fontId="2"/>
  </si>
  <si>
    <t>収入計算シート</t>
    <rPh sb="0" eb="2">
      <t>シュウニュウ</t>
    </rPh>
    <rPh sb="2" eb="4">
      <t>ケイサン</t>
    </rPh>
    <phoneticPr fontId="2"/>
  </si>
  <si>
    <t>経費計算シート</t>
    <rPh sb="0" eb="2">
      <t>ケイヒ</t>
    </rPh>
    <rPh sb="2" eb="4">
      <t>ケイサン</t>
    </rPh>
    <phoneticPr fontId="2"/>
  </si>
  <si>
    <t>　　　販売や農業に関係する収入を入力するシートです。</t>
    <rPh sb="3" eb="5">
      <t>ハンバイ</t>
    </rPh>
    <rPh sb="6" eb="8">
      <t>ノウギョウ</t>
    </rPh>
    <rPh sb="9" eb="11">
      <t>カンケイ</t>
    </rPh>
    <rPh sb="13" eb="15">
      <t>シュウニュウ</t>
    </rPh>
    <rPh sb="16" eb="18">
      <t>ニュウリョク</t>
    </rPh>
    <phoneticPr fontId="2"/>
  </si>
  <si>
    <t>　　　農業に関係する経費を入力するシートです。</t>
    <rPh sb="3" eb="5">
      <t>ノウギョウ</t>
    </rPh>
    <rPh sb="6" eb="8">
      <t>カンケイ</t>
    </rPh>
    <rPh sb="10" eb="12">
      <t>ケイヒ</t>
    </rPh>
    <rPh sb="13" eb="15">
      <t>ニュウリョク</t>
    </rPh>
    <phoneticPr fontId="2"/>
  </si>
  <si>
    <t>　　①入力枠は</t>
    <rPh sb="3" eb="5">
      <t>ニュウリョク</t>
    </rPh>
    <rPh sb="5" eb="6">
      <t>ワク</t>
    </rPh>
    <phoneticPr fontId="2"/>
  </si>
  <si>
    <t>　　②収支計算を行う事業年、住所・氏名・電話番号を入力してください。別のシートに転記されます。</t>
    <rPh sb="3" eb="7">
      <t>シュウシケイサン</t>
    </rPh>
    <rPh sb="8" eb="9">
      <t>オコナ</t>
    </rPh>
    <rPh sb="10" eb="12">
      <t>ジギョウ</t>
    </rPh>
    <rPh sb="12" eb="13">
      <t>ネン</t>
    </rPh>
    <rPh sb="34" eb="35">
      <t>ベツ</t>
    </rPh>
    <rPh sb="40" eb="42">
      <t>テンキ</t>
    </rPh>
    <phoneticPr fontId="2"/>
  </si>
  <si>
    <t>　　②科目をプルダウンから選択。科目は「経費計算書」と「月別集計表」に転記されるため、必ず</t>
    <rPh sb="3" eb="5">
      <t>カモク</t>
    </rPh>
    <rPh sb="13" eb="15">
      <t>センタク</t>
    </rPh>
    <rPh sb="16" eb="18">
      <t>カモク</t>
    </rPh>
    <rPh sb="20" eb="22">
      <t>ケイヒ</t>
    </rPh>
    <rPh sb="22" eb="25">
      <t>ケイサンショ</t>
    </rPh>
    <rPh sb="28" eb="33">
      <t>ツキベツシュウケイヒョウ</t>
    </rPh>
    <rPh sb="35" eb="37">
      <t>テンキ</t>
    </rPh>
    <rPh sb="43" eb="44">
      <t>カナラ</t>
    </rPh>
    <phoneticPr fontId="3"/>
  </si>
  <si>
    <t>　　　選んでください。どの科目か分からないときは「科目説明」で確認してください。</t>
    <rPh sb="31" eb="33">
      <t>カクニン</t>
    </rPh>
    <phoneticPr fontId="2"/>
  </si>
  <si>
    <t>　　③使用区分は畜産農家のみの入力となります。米や野菜などの経費は「農産物」を、牛の経費は</t>
    <rPh sb="3" eb="7">
      <t>シヨウクブン</t>
    </rPh>
    <rPh sb="23" eb="24">
      <t>コメ</t>
    </rPh>
    <rPh sb="25" eb="27">
      <t>ヤサイ</t>
    </rPh>
    <rPh sb="30" eb="32">
      <t>ケイヒ</t>
    </rPh>
    <rPh sb="34" eb="37">
      <t>ノウサンブツ</t>
    </rPh>
    <rPh sb="40" eb="41">
      <t>ウシ</t>
    </rPh>
    <rPh sb="42" eb="44">
      <t>ケイヒ</t>
    </rPh>
    <phoneticPr fontId="2"/>
  </si>
  <si>
    <t>　　　「畜産（牛）」を、両方で使用した経費は「共通」を選択します。</t>
    <rPh sb="12" eb="14">
      <t>リョウホウ</t>
    </rPh>
    <rPh sb="15" eb="17">
      <t>シヨウ</t>
    </rPh>
    <rPh sb="19" eb="21">
      <t>ケイヒ</t>
    </rPh>
    <rPh sb="23" eb="25">
      <t>キョウツウ</t>
    </rPh>
    <rPh sb="27" eb="29">
      <t>センタク</t>
    </rPh>
    <phoneticPr fontId="2"/>
  </si>
  <si>
    <t>　　④摘要欄（取り引き内容）と取引先を入力します。</t>
    <rPh sb="3" eb="6">
      <t>テキヨウラン</t>
    </rPh>
    <rPh sb="7" eb="8">
      <t>ト</t>
    </rPh>
    <rPh sb="9" eb="10">
      <t>ヒ</t>
    </rPh>
    <rPh sb="11" eb="13">
      <t>ナイヨウ</t>
    </rPh>
    <rPh sb="15" eb="18">
      <t>トリヒキサキ</t>
    </rPh>
    <rPh sb="19" eb="21">
      <t>ニュウリョク</t>
    </rPh>
    <phoneticPr fontId="2"/>
  </si>
  <si>
    <t>　　⑤支払金額を入力します。</t>
    <rPh sb="3" eb="5">
      <t>シハライ</t>
    </rPh>
    <rPh sb="5" eb="7">
      <t>キンガク</t>
    </rPh>
    <rPh sb="6" eb="7">
      <t>ニュウキン</t>
    </rPh>
    <rPh sb="8" eb="10">
      <t>ニュウリョク</t>
    </rPh>
    <phoneticPr fontId="2"/>
  </si>
  <si>
    <t>　　⑥事業割合は経費を農業と家事（生活用）で使用している場合､農業で使用する割合を入力します。</t>
    <rPh sb="3" eb="7">
      <t>ジギョウワリアイ</t>
    </rPh>
    <rPh sb="8" eb="10">
      <t>ケイヒ</t>
    </rPh>
    <rPh sb="11" eb="13">
      <t>ノウギョウ</t>
    </rPh>
    <rPh sb="14" eb="16">
      <t>カジ</t>
    </rPh>
    <rPh sb="17" eb="19">
      <t>セイカツ</t>
    </rPh>
    <rPh sb="19" eb="20">
      <t>ヨウ</t>
    </rPh>
    <rPh sb="22" eb="24">
      <t>シヨウ</t>
    </rPh>
    <rPh sb="28" eb="30">
      <t>バアイ</t>
    </rPh>
    <rPh sb="31" eb="33">
      <t>ノウギョウ</t>
    </rPh>
    <rPh sb="34" eb="36">
      <t>シヨウ</t>
    </rPh>
    <phoneticPr fontId="2"/>
  </si>
  <si>
    <r>
      <t>　　　</t>
    </r>
    <r>
      <rPr>
        <u/>
        <sz val="11"/>
        <color theme="1"/>
        <rFont val="UD デジタル 教科書体 NP-R"/>
        <family val="1"/>
        <charset val="128"/>
      </rPr>
      <t>農業のみで使用する場合は入力する必要はありません。</t>
    </r>
    <rPh sb="3" eb="5">
      <t>ノウギョウ</t>
    </rPh>
    <rPh sb="8" eb="10">
      <t>シヨウ</t>
    </rPh>
    <rPh sb="12" eb="14">
      <t>バアイ</t>
    </rPh>
    <rPh sb="15" eb="17">
      <t>ニュウリョク</t>
    </rPh>
    <rPh sb="19" eb="21">
      <t>ヒツヨウ</t>
    </rPh>
    <phoneticPr fontId="2"/>
  </si>
  <si>
    <t>　　⑦経費金額は支払金額に事業割合を掛けた金額。申告で計上する金額となります。</t>
    <rPh sb="3" eb="5">
      <t>ケイヒ</t>
    </rPh>
    <rPh sb="5" eb="7">
      <t>キンガク</t>
    </rPh>
    <rPh sb="8" eb="10">
      <t>シハライ</t>
    </rPh>
    <rPh sb="10" eb="12">
      <t>キンガク</t>
    </rPh>
    <rPh sb="13" eb="17">
      <t>ジギョウワリアイ</t>
    </rPh>
    <rPh sb="18" eb="19">
      <t>カ</t>
    </rPh>
    <rPh sb="21" eb="23">
      <t>キンガク</t>
    </rPh>
    <rPh sb="24" eb="26">
      <t>シンコク</t>
    </rPh>
    <rPh sb="27" eb="29">
      <t>ケイジョウ</t>
    </rPh>
    <rPh sb="31" eb="33">
      <t>キンガク</t>
    </rPh>
    <phoneticPr fontId="2"/>
  </si>
  <si>
    <t>　　①「収入計算シート」に入力した内容を種類ごとにまとめて転記します。</t>
    <rPh sb="6" eb="8">
      <t>ケイサン</t>
    </rPh>
    <rPh sb="20" eb="22">
      <t>シュルイ</t>
    </rPh>
    <phoneticPr fontId="2"/>
  </si>
  <si>
    <t>　　②入力漏れがないか確認し、印刷をして提出してください。</t>
    <rPh sb="3" eb="6">
      <t>ニュウリョクモ</t>
    </rPh>
    <rPh sb="11" eb="13">
      <t>カクニン</t>
    </rPh>
    <rPh sb="15" eb="17">
      <t>インサツ</t>
    </rPh>
    <rPh sb="20" eb="22">
      <t>テイシュツ</t>
    </rPh>
    <phoneticPr fontId="2"/>
  </si>
  <si>
    <t>　　②印刷をして提出してください。</t>
    <phoneticPr fontId="2"/>
  </si>
  <si>
    <r>
      <t>　　①「経費計算シート」から</t>
    </r>
    <r>
      <rPr>
        <u/>
        <sz val="11"/>
        <color theme="1"/>
        <rFont val="UD デジタル 教科書体 NP-R"/>
        <family val="1"/>
        <charset val="128"/>
      </rPr>
      <t>自動転記</t>
    </r>
    <r>
      <rPr>
        <sz val="11"/>
        <color theme="1"/>
        <rFont val="UD デジタル 教科書体 NP-R"/>
        <family val="1"/>
        <charset val="128"/>
      </rPr>
      <t>されるので、入力の必要はありません。</t>
    </r>
    <rPh sb="4" eb="6">
      <t>ケイヒ</t>
    </rPh>
    <rPh sb="6" eb="8">
      <t>ケイサン</t>
    </rPh>
    <rPh sb="14" eb="16">
      <t>ジドウ</t>
    </rPh>
    <rPh sb="16" eb="18">
      <t>テンキ</t>
    </rPh>
    <rPh sb="24" eb="26">
      <t>ニュウリョク</t>
    </rPh>
    <rPh sb="27" eb="29">
      <t>ヒツヨウ</t>
    </rPh>
    <phoneticPr fontId="2"/>
  </si>
  <si>
    <t>　　①「経費計算シート」で入力した減価償却費・委託料・雇人費・小作料の内訳について入力して</t>
    <rPh sb="4" eb="6">
      <t>ケイヒ</t>
    </rPh>
    <rPh sb="6" eb="8">
      <t>ケイサン</t>
    </rPh>
    <rPh sb="13" eb="15">
      <t>ニュウリョク</t>
    </rPh>
    <rPh sb="17" eb="22">
      <t>ゲンカショウキャクヒ</t>
    </rPh>
    <rPh sb="23" eb="26">
      <t>イタクリョウ</t>
    </rPh>
    <rPh sb="27" eb="30">
      <t>ヤトイニンヒ</t>
    </rPh>
    <rPh sb="31" eb="34">
      <t>コサクリョウ</t>
    </rPh>
    <rPh sb="35" eb="37">
      <t>ウチワケ</t>
    </rPh>
    <rPh sb="41" eb="43">
      <t>ニュウリョク</t>
    </rPh>
    <phoneticPr fontId="2"/>
  </si>
  <si>
    <t>　　　ください。入力がないとエラー表示されます。</t>
    <rPh sb="8" eb="10">
      <t>ニュウリョク</t>
    </rPh>
    <rPh sb="17" eb="19">
      <t>ヒョウジ</t>
    </rPh>
    <phoneticPr fontId="2"/>
  </si>
  <si>
    <t>　　②入力漏れがないか確認し、印刷をして提出してください。</t>
    <phoneticPr fontId="2"/>
  </si>
  <si>
    <t>　　「収入計算シート」「経費計算シート」で入力したものが月別に集計されます。ご自身の保管用</t>
    <rPh sb="5" eb="7">
      <t>ケイサン</t>
    </rPh>
    <rPh sb="14" eb="16">
      <t>ケイサン</t>
    </rPh>
    <rPh sb="21" eb="23">
      <t>ニュウリョク</t>
    </rPh>
    <rPh sb="28" eb="30">
      <t>ツキベツ</t>
    </rPh>
    <rPh sb="31" eb="33">
      <t>シュウケイ</t>
    </rPh>
    <rPh sb="39" eb="41">
      <t>ジシン</t>
    </rPh>
    <rPh sb="42" eb="45">
      <t>ホカンヨウ</t>
    </rPh>
    <phoneticPr fontId="2"/>
  </si>
  <si>
    <t>　　としてご利用ください。</t>
    <rPh sb="6" eb="8">
      <t>リヨウ</t>
    </rPh>
    <phoneticPr fontId="2"/>
  </si>
  <si>
    <t>年分　農業収入計算シート</t>
    <rPh sb="0" eb="1">
      <t>ネン</t>
    </rPh>
    <rPh sb="1" eb="2">
      <t>ブン</t>
    </rPh>
    <rPh sb="3" eb="5">
      <t>ノウギョウ</t>
    </rPh>
    <rPh sb="5" eb="7">
      <t>シュウニュウ</t>
    </rPh>
    <rPh sb="7" eb="9">
      <t>ケイサン</t>
    </rPh>
    <phoneticPr fontId="2"/>
  </si>
  <si>
    <t>年分　農業経費計算シート</t>
    <rPh sb="0" eb="1">
      <t>ネン</t>
    </rPh>
    <rPh sb="1" eb="2">
      <t>ブン</t>
    </rPh>
    <rPh sb="3" eb="5">
      <t>ノウギョウ</t>
    </rPh>
    <rPh sb="5" eb="7">
      <t>ケイヒ</t>
    </rPh>
    <rPh sb="7" eb="9">
      <t>ケイサン</t>
    </rPh>
    <phoneticPr fontId="2"/>
  </si>
  <si>
    <t>　　「収入計算シート」と「経費計算シート」は７年保存する必要があります。</t>
    <rPh sb="3" eb="7">
      <t>シュウニュウケイサン</t>
    </rPh>
    <rPh sb="13" eb="17">
      <t>ケイヒケイサン</t>
    </rPh>
    <rPh sb="23" eb="24">
      <t>ネン</t>
    </rPh>
    <rPh sb="24" eb="26">
      <t>ホゾン</t>
    </rPh>
    <rPh sb="28" eb="30">
      <t>ヒツヨウ</t>
    </rPh>
    <phoneticPr fontId="2"/>
  </si>
  <si>
    <t>　　⑤整理№は整理用として自由にお使いください。</t>
    <rPh sb="3" eb="5">
      <t>セイリ</t>
    </rPh>
    <rPh sb="7" eb="10">
      <t>セイリヨウ</t>
    </rPh>
    <rPh sb="13" eb="15">
      <t>ジユウ</t>
    </rPh>
    <rPh sb="17" eb="18">
      <t>ツカ</t>
    </rPh>
    <phoneticPr fontId="2"/>
  </si>
  <si>
    <t>　　⑧整理№は整理用として自由にお使いください。</t>
    <rPh sb="3" eb="5">
      <t>セイリ</t>
    </rPh>
    <rPh sb="7" eb="10">
      <t>セイリヨウ</t>
    </rPh>
    <rPh sb="13" eb="15">
      <t>ジユウ</t>
    </rPh>
    <rPh sb="17" eb="18">
      <t>ツカ</t>
    </rPh>
    <phoneticPr fontId="2"/>
  </si>
  <si>
    <t>　　　　　　　　　　　　　　　　　　　　　　　を印刷して、さつま町役場税務課へ提出してください。</t>
    <rPh sb="24" eb="26">
      <t>インサツ</t>
    </rPh>
    <rPh sb="32" eb="33">
      <t>チョウ</t>
    </rPh>
    <rPh sb="33" eb="35">
      <t>ヤクバ</t>
    </rPh>
    <rPh sb="35" eb="38">
      <t>ゼイムカ</t>
    </rPh>
    <rPh sb="39" eb="41">
      <t>テイシュツ</t>
    </rPh>
    <phoneticPr fontId="2"/>
  </si>
  <si>
    <r>
      <t>（８）</t>
    </r>
    <r>
      <rPr>
        <sz val="11"/>
        <color rgb="FFFF0000"/>
        <rFont val="UD デジタル 教科書体 NP-R"/>
        <family val="1"/>
        <charset val="128"/>
      </rPr>
      <t>提出書類</t>
    </r>
    <r>
      <rPr>
        <sz val="11"/>
        <color theme="1"/>
        <rFont val="UD デジタル 教科書体 NP-R"/>
        <family val="1"/>
        <charset val="128"/>
      </rPr>
      <t>について</t>
    </r>
    <rPh sb="3" eb="7">
      <t>テイシュツショルイ</t>
    </rPh>
    <phoneticPr fontId="2"/>
  </si>
  <si>
    <r>
      <t>農協等への出荷や自主流通など販売によって得た収入。
販売金額は</t>
    </r>
    <r>
      <rPr>
        <u/>
        <sz val="11"/>
        <color theme="1"/>
        <rFont val="UD デジタル 教科書体 NP-R"/>
        <family val="1"/>
        <charset val="128"/>
      </rPr>
      <t>消費税込み</t>
    </r>
    <r>
      <rPr>
        <sz val="11"/>
        <color theme="1"/>
        <rFont val="UD デジタル 教科書体 NP-R"/>
        <family val="1"/>
        <charset val="128"/>
      </rPr>
      <t>の金額とし、手数料等が引かれる</t>
    </r>
    <r>
      <rPr>
        <u/>
        <sz val="11"/>
        <color theme="1"/>
        <rFont val="UD デジタル 教科書体 NP-R"/>
        <family val="1"/>
        <charset val="128"/>
      </rPr>
      <t>前</t>
    </r>
    <r>
      <rPr>
        <sz val="11"/>
        <color theme="1"/>
        <rFont val="UD デジタル 教科書体 NP-R"/>
        <family val="1"/>
        <charset val="128"/>
      </rPr>
      <t>の金額を計上します。
手数料は経費の荷造運賃手数料に計上します。</t>
    </r>
    <rPh sb="0" eb="2">
      <t>ノウキョウ</t>
    </rPh>
    <rPh sb="2" eb="3">
      <t>トウ</t>
    </rPh>
    <rPh sb="5" eb="7">
      <t>シュッカ</t>
    </rPh>
    <rPh sb="8" eb="12">
      <t>ジシュリュウツウ</t>
    </rPh>
    <rPh sb="14" eb="16">
      <t>ハンバイ</t>
    </rPh>
    <rPh sb="20" eb="21">
      <t>エ</t>
    </rPh>
    <rPh sb="22" eb="24">
      <t>シュウニュウ</t>
    </rPh>
    <rPh sb="26" eb="30">
      <t>ハンバイキンガク</t>
    </rPh>
    <rPh sb="31" eb="35">
      <t>ショウヒゼイコ</t>
    </rPh>
    <rPh sb="37" eb="39">
      <t>キンガク</t>
    </rPh>
    <rPh sb="42" eb="45">
      <t>テスウリョウ</t>
    </rPh>
    <rPh sb="45" eb="46">
      <t>ナド</t>
    </rPh>
    <rPh sb="47" eb="48">
      <t>ヒ</t>
    </rPh>
    <rPh sb="51" eb="52">
      <t>マエ</t>
    </rPh>
    <rPh sb="53" eb="55">
      <t>キンガク</t>
    </rPh>
    <rPh sb="56" eb="58">
      <t>ケイジョウ</t>
    </rPh>
    <rPh sb="63" eb="66">
      <t>テスウリョウ</t>
    </rPh>
    <rPh sb="67" eb="69">
      <t>ケイヒ</t>
    </rPh>
    <rPh sb="78" eb="80">
      <t>ケイジョウ</t>
    </rPh>
    <phoneticPr fontId="2"/>
  </si>
  <si>
    <r>
      <t>収穫した農産物を家事のため消費したり、親族等に贈答したもの。
消費した時の価格をもって収入金額に計上します。年末に種類別に一括して見積もって計算しても差し支えありません。
現物支給による米などの事業消費分も金額に置き換えて､収入</t>
    </r>
    <r>
      <rPr>
        <sz val="9"/>
        <color theme="1"/>
        <rFont val="UD デジタル 教科書体 NP-R"/>
        <family val="1"/>
        <charset val="128"/>
      </rPr>
      <t>・</t>
    </r>
    <r>
      <rPr>
        <sz val="11"/>
        <color theme="1"/>
        <rFont val="UD デジタル 教科書体 NP-R"/>
        <family val="1"/>
        <charset val="128"/>
      </rPr>
      <t>経費に同じ額を計上します。</t>
    </r>
    <rPh sb="0" eb="2">
      <t>シュウカク</t>
    </rPh>
    <rPh sb="4" eb="7">
      <t>ノウサンブツ</t>
    </rPh>
    <rPh sb="8" eb="10">
      <t>カジ</t>
    </rPh>
    <rPh sb="13" eb="15">
      <t>ショウヒ</t>
    </rPh>
    <rPh sb="19" eb="22">
      <t>シンゾクトウ</t>
    </rPh>
    <rPh sb="23" eb="25">
      <t>ゾウトウ</t>
    </rPh>
    <rPh sb="31" eb="33">
      <t>ショウヒ</t>
    </rPh>
    <rPh sb="35" eb="36">
      <t>トキ</t>
    </rPh>
    <rPh sb="37" eb="39">
      <t>カカク</t>
    </rPh>
    <rPh sb="43" eb="47">
      <t>シュウニュウキンガク</t>
    </rPh>
    <rPh sb="48" eb="50">
      <t>ケイジョウ</t>
    </rPh>
    <rPh sb="86" eb="90">
      <t>ゲンブツシキュウ</t>
    </rPh>
    <rPh sb="93" eb="94">
      <t>コメ</t>
    </rPh>
    <rPh sb="97" eb="101">
      <t>ジギョウショウヒ</t>
    </rPh>
    <rPh sb="101" eb="102">
      <t>ブン</t>
    </rPh>
    <rPh sb="103" eb="105">
      <t>キンガク</t>
    </rPh>
    <rPh sb="106" eb="107">
      <t>オ</t>
    </rPh>
    <rPh sb="108" eb="109">
      <t>カ</t>
    </rPh>
    <rPh sb="112" eb="114">
      <t>シュウニュウ</t>
    </rPh>
    <rPh sb="115" eb="117">
      <t>ケイヒ</t>
    </rPh>
    <rPh sb="118" eb="119">
      <t>オナ</t>
    </rPh>
    <rPh sb="120" eb="121">
      <t>ガク</t>
    </rPh>
    <rPh sb="122" eb="124">
      <t>ケイジョウ</t>
    </rPh>
    <phoneticPr fontId="2"/>
  </si>
  <si>
    <t>農業に関係する収入で、販売金額以外のもの。
くず米、精算金、国・県・町からの交付金や補助金、水稲・家畜共済金、農作業受託料、従事分量配当金、農地の貸付料や電柱等敷地料（他に貸付している不動産がない場合）など。</t>
    <rPh sb="0" eb="2">
      <t>ノウギョウ</t>
    </rPh>
    <rPh sb="3" eb="5">
      <t>カンケイ</t>
    </rPh>
    <rPh sb="7" eb="9">
      <t>シュウニュウ</t>
    </rPh>
    <rPh sb="11" eb="15">
      <t>ハンバイキンガク</t>
    </rPh>
    <rPh sb="15" eb="17">
      <t>イガイ</t>
    </rPh>
    <rPh sb="24" eb="25">
      <t>マイ</t>
    </rPh>
    <rPh sb="26" eb="29">
      <t>セイサンキン</t>
    </rPh>
    <rPh sb="30" eb="31">
      <t>クニ</t>
    </rPh>
    <rPh sb="32" eb="33">
      <t>ケン</t>
    </rPh>
    <rPh sb="34" eb="35">
      <t>チョウ</t>
    </rPh>
    <rPh sb="38" eb="41">
      <t>コウフキン</t>
    </rPh>
    <rPh sb="42" eb="45">
      <t>ホジョキン</t>
    </rPh>
    <rPh sb="55" eb="61">
      <t>ノウサギョウジュタクリョウ</t>
    </rPh>
    <rPh sb="62" eb="69">
      <t>ジュウジブンリョウハイトウキン</t>
    </rPh>
    <rPh sb="77" eb="80">
      <t>デンチュウトウ</t>
    </rPh>
    <rPh sb="80" eb="83">
      <t>シキチリョウ</t>
    </rPh>
    <rPh sb="84" eb="85">
      <t>ホカ</t>
    </rPh>
    <rPh sb="86" eb="88">
      <t>カシツケ</t>
    </rPh>
    <rPh sb="92" eb="95">
      <t>フドウサン</t>
    </rPh>
    <rPh sb="98" eb="100">
      <t>バアイ</t>
    </rPh>
    <phoneticPr fontId="2"/>
  </si>
  <si>
    <r>
      <t>２．委託料　</t>
    </r>
    <r>
      <rPr>
        <sz val="11"/>
        <color theme="1"/>
        <rFont val="游ゴシック"/>
        <family val="3"/>
        <charset val="128"/>
        <scheme val="minor"/>
      </rPr>
      <t>　(農作業などの委託料の支払金額を記入して下さい。)</t>
    </r>
    <phoneticPr fontId="2"/>
  </si>
  <si>
    <t>委託数</t>
    <rPh sb="0" eb="3">
      <t>イタクスウ</t>
    </rPh>
    <phoneticPr fontId="2"/>
  </si>
  <si>
    <t>町で申告する際の事前提出書類が作成できます。</t>
    <rPh sb="0" eb="1">
      <t>マチ</t>
    </rPh>
    <rPh sb="2" eb="4">
      <t>シンコク</t>
    </rPh>
    <rPh sb="6" eb="7">
      <t>サイ</t>
    </rPh>
    <rPh sb="8" eb="10">
      <t>ジゼン</t>
    </rPh>
    <rPh sb="10" eb="12">
      <t>テイシュツ</t>
    </rPh>
    <rPh sb="12" eb="14">
      <t>ショルイ</t>
    </rPh>
    <rPh sb="15" eb="17">
      <t>サクセイ</t>
    </rPh>
    <phoneticPr fontId="2"/>
  </si>
  <si>
    <r>
      <rPr>
        <b/>
        <sz val="8"/>
        <color theme="1"/>
        <rFont val="游ゴシック"/>
        <family val="3"/>
        <charset val="128"/>
        <scheme val="minor"/>
      </rPr>
      <t>※例</t>
    </r>
    <r>
      <rPr>
        <sz val="8"/>
        <color theme="1"/>
        <rFont val="游ゴシック"/>
        <family val="3"/>
        <charset val="128"/>
        <scheme val="minor"/>
      </rPr>
      <t xml:space="preserve"> 果樹</t>
    </r>
    <rPh sb="3" eb="5">
      <t>カジュ</t>
    </rPh>
    <phoneticPr fontId="2"/>
  </si>
  <si>
    <r>
      <t>（９）</t>
    </r>
    <r>
      <rPr>
        <sz val="11"/>
        <color rgb="FFFF0000"/>
        <rFont val="UD デジタル 教科書体 NP-R"/>
        <family val="1"/>
        <charset val="128"/>
      </rPr>
      <t>提出方法</t>
    </r>
    <r>
      <rPr>
        <sz val="11"/>
        <color theme="1"/>
        <rFont val="UD デジタル 教科書体 NP-R"/>
        <family val="1"/>
        <charset val="128"/>
      </rPr>
      <t>について</t>
    </r>
    <rPh sb="3" eb="5">
      <t>テイシュツ</t>
    </rPh>
    <rPh sb="5" eb="7">
      <t>ホウホウ</t>
    </rPh>
    <phoneticPr fontId="2"/>
  </si>
  <si>
    <t>　　①（８）記載のとおり、印刷して書面を提出</t>
    <rPh sb="6" eb="8">
      <t>キサイ</t>
    </rPh>
    <rPh sb="13" eb="15">
      <t>インサツ</t>
    </rPh>
    <rPh sb="17" eb="19">
      <t>ショメン</t>
    </rPh>
    <rPh sb="20" eb="22">
      <t>テイシュツ</t>
    </rPh>
    <phoneticPr fontId="2"/>
  </si>
  <si>
    <t>　　②エクセルファイルをメールにて提出</t>
    <rPh sb="17" eb="19">
      <t>テイシュツ</t>
    </rPh>
    <phoneticPr fontId="2"/>
  </si>
  <si>
    <t>　　以上、２つの方法にて提出を受付ております。送信先のメールアドレスはHPをご確認ください。</t>
    <rPh sb="2" eb="4">
      <t>イジョウ</t>
    </rPh>
    <rPh sb="8" eb="10">
      <t>ホウホウ</t>
    </rPh>
    <rPh sb="12" eb="14">
      <t>テイシュツ</t>
    </rPh>
    <rPh sb="15" eb="16">
      <t>ウ</t>
    </rPh>
    <rPh sb="16" eb="17">
      <t>ツ</t>
    </rPh>
    <rPh sb="23" eb="25">
      <t>ソウシン</t>
    </rPh>
    <rPh sb="25" eb="26">
      <t>サキ</t>
    </rPh>
    <rPh sb="39" eb="41">
      <t>カクニン</t>
    </rPh>
    <phoneticPr fontId="2"/>
  </si>
  <si>
    <t>米　　俵×　　㎏×　　円　　（もみ・玄米）
　（ﾋﾉﾋｶﾘ・あきの舞・あきほなみ・その他）</t>
    <rPh sb="0" eb="1">
      <t>コメ</t>
    </rPh>
    <rPh sb="3" eb="4">
      <t>ヒョウ</t>
    </rPh>
    <rPh sb="11" eb="12">
      <t>エン</t>
    </rPh>
    <rPh sb="18" eb="20">
      <t>ゲンマイ</t>
    </rPh>
    <rPh sb="33" eb="34">
      <t>マイ</t>
    </rPh>
    <rPh sb="43" eb="44">
      <t>タ</t>
    </rPh>
    <phoneticPr fontId="2"/>
  </si>
  <si>
    <t>　　※件数が多くすべて記載できない際は、○○ほか〇件のように合算して記入してください。</t>
    <rPh sb="3" eb="5">
      <t>ケンスウ</t>
    </rPh>
    <rPh sb="6" eb="7">
      <t>オオ</t>
    </rPh>
    <rPh sb="11" eb="13">
      <t>キサイ</t>
    </rPh>
    <rPh sb="17" eb="18">
      <t>サイ</t>
    </rPh>
    <rPh sb="25" eb="26">
      <t>ケン</t>
    </rPh>
    <rPh sb="30" eb="32">
      <t>ガッサン</t>
    </rPh>
    <rPh sb="34" eb="36">
      <t>キニュウ</t>
    </rPh>
    <phoneticPr fontId="2"/>
  </si>
  <si>
    <t>　　※合計額に減価償却費は含んでおりませんのでご注意ください。</t>
    <rPh sb="3" eb="6">
      <t>ゴウケイガク</t>
    </rPh>
    <rPh sb="7" eb="12">
      <t>ゲンカショウキャクヒ</t>
    </rPh>
    <rPh sb="13" eb="14">
      <t>フク</t>
    </rPh>
    <rPh sb="24" eb="26">
      <t>チュウイ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</si>
</sst>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_);[Red]\(0\)"/>
    <numFmt numFmtId="177" formatCode="#,##0&quot;円&quot;"/>
    <numFmt numFmtId="178" formatCode="#"/>
  </numFmts>
  <fonts count="3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theme="10"/>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0"/>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0"/>
      <name val="游ゴシック"/>
      <family val="3"/>
      <charset val="128"/>
      <scheme val="minor"/>
    </font>
    <font>
      <b/>
      <sz val="9"/>
      <color indexed="81"/>
      <name val="MS P ゴシック"/>
      <family val="3"/>
      <charset val="128"/>
    </font>
    <font>
      <sz val="11"/>
      <color theme="1"/>
      <name val="游ゴシック"/>
      <family val="3"/>
      <charset val="128"/>
      <scheme val="minor"/>
    </font>
    <font>
      <sz val="11"/>
      <name val="ＭＳ Ｐゴシック"/>
      <family val="3"/>
      <charset val="128"/>
    </font>
    <font>
      <sz val="9"/>
      <color theme="1"/>
      <name val="游ゴシック"/>
      <family val="3"/>
      <charset val="128"/>
      <scheme val="minor"/>
    </font>
    <font>
      <sz val="12"/>
      <color theme="1"/>
      <name val="游ゴシック"/>
      <family val="3"/>
      <charset val="128"/>
      <scheme val="minor"/>
    </font>
    <font>
      <b/>
      <sz val="9"/>
      <color theme="1"/>
      <name val="游ゴシック"/>
      <family val="3"/>
      <charset val="128"/>
      <scheme val="minor"/>
    </font>
    <font>
      <b/>
      <sz val="10"/>
      <color theme="1"/>
      <name val="游ゴシック"/>
      <family val="3"/>
      <charset val="128"/>
      <scheme val="minor"/>
    </font>
    <font>
      <sz val="11"/>
      <color theme="1"/>
      <name val="UD デジタル 教科書体 NP-R"/>
      <family val="1"/>
      <charset val="128"/>
    </font>
    <font>
      <u/>
      <sz val="11"/>
      <color theme="1"/>
      <name val="UD デジタル 教科書体 NP-R"/>
      <family val="1"/>
      <charset val="128"/>
    </font>
    <font>
      <b/>
      <sz val="14"/>
      <color theme="1"/>
      <name val="UD デジタル 教科書体 NP-R"/>
      <family val="1"/>
      <charset val="128"/>
    </font>
    <font>
      <b/>
      <sz val="11"/>
      <color theme="1"/>
      <name val="UD デジタル 教科書体 NP-R"/>
      <family val="1"/>
      <charset val="128"/>
    </font>
    <font>
      <b/>
      <sz val="16"/>
      <color theme="1"/>
      <name val="游ゴシック"/>
      <family val="3"/>
      <charset val="128"/>
      <scheme val="minor"/>
    </font>
    <font>
      <sz val="9"/>
      <color theme="1"/>
      <name val="UD デジタル 教科書体 NP-R"/>
      <family val="1"/>
      <charset val="128"/>
    </font>
    <font>
      <b/>
      <sz val="12"/>
      <color rgb="FFFF0000"/>
      <name val="游ゴシック"/>
      <family val="3"/>
      <charset val="128"/>
      <scheme val="minor"/>
    </font>
    <font>
      <sz val="16"/>
      <color theme="1"/>
      <name val="游ゴシック"/>
      <family val="3"/>
      <charset val="128"/>
      <scheme val="minor"/>
    </font>
    <font>
      <b/>
      <sz val="10"/>
      <color rgb="FFFF0000"/>
      <name val="游ゴシック"/>
      <family val="3"/>
      <charset val="128"/>
      <scheme val="minor"/>
    </font>
    <font>
      <sz val="14"/>
      <color rgb="FFFF0000"/>
      <name val="UD デジタル 教科書体 NP-R"/>
      <family val="1"/>
      <charset val="128"/>
    </font>
    <font>
      <b/>
      <sz val="16"/>
      <color theme="0"/>
      <name val="UD デジタル 教科書体 NP-R"/>
      <family val="1"/>
      <charset val="128"/>
    </font>
    <font>
      <b/>
      <sz val="11"/>
      <color rgb="FFFF0000"/>
      <name val="游ゴシック"/>
      <family val="3"/>
      <charset val="128"/>
      <scheme val="minor"/>
    </font>
    <font>
      <sz val="11"/>
      <color rgb="FFFF0000"/>
      <name val="UD デジタル 教科書体 NP-R"/>
      <family val="1"/>
      <charset val="128"/>
    </font>
    <font>
      <sz val="11"/>
      <name val="游ゴシック"/>
      <family val="2"/>
      <charset val="128"/>
      <scheme val="minor"/>
    </font>
    <font>
      <sz val="8"/>
      <color theme="1"/>
      <name val="游ゴシック"/>
      <family val="3"/>
      <charset val="128"/>
      <scheme val="minor"/>
    </font>
    <font>
      <b/>
      <sz val="8"/>
      <color theme="1"/>
      <name val="游ゴシック"/>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rgb="FFFFFF99"/>
        <bgColor indexed="64"/>
      </patternFill>
    </fill>
    <fill>
      <patternFill patternType="solid">
        <fgColor theme="0"/>
        <bgColor theme="4"/>
      </patternFill>
    </fill>
    <fill>
      <patternFill patternType="solid">
        <fgColor rgb="FFCCECFF"/>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CCFF99"/>
        <bgColor indexed="64"/>
      </patternFill>
    </fill>
    <fill>
      <patternFill patternType="solid">
        <fgColor rgb="FF00B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style="thick">
        <color indexed="64"/>
      </top>
      <bottom style="thick">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3" fillId="0" borderId="0"/>
  </cellStyleXfs>
  <cellXfs count="296">
    <xf numFmtId="0" fontId="0" fillId="0" borderId="0" xfId="0">
      <alignment vertical="center"/>
    </xf>
    <xf numFmtId="0" fontId="0" fillId="2" borderId="1" xfId="0" applyFill="1" applyBorder="1" applyAlignment="1">
      <alignment horizontal="center" vertical="center"/>
    </xf>
    <xf numFmtId="0" fontId="0" fillId="3" borderId="0" xfId="0" applyFill="1">
      <alignment vertical="center"/>
    </xf>
    <xf numFmtId="0" fontId="0" fillId="3" borderId="2" xfId="0" applyFill="1" applyBorder="1" applyAlignment="1">
      <alignment vertical="center" textRotation="255"/>
    </xf>
    <xf numFmtId="0" fontId="0" fillId="3" borderId="0" xfId="0" applyFill="1" applyAlignment="1">
      <alignment vertical="center"/>
    </xf>
    <xf numFmtId="0" fontId="0" fillId="3" borderId="0" xfId="0" applyFill="1" applyAlignment="1">
      <alignment vertical="center" wrapText="1"/>
    </xf>
    <xf numFmtId="0" fontId="0" fillId="3" borderId="0" xfId="0" applyFill="1" applyBorder="1" applyAlignment="1">
      <alignment horizontal="left" vertical="center"/>
    </xf>
    <xf numFmtId="0" fontId="6" fillId="3" borderId="0" xfId="0" applyFont="1" applyFill="1" applyAlignment="1">
      <alignment horizontal="right" vertical="center"/>
    </xf>
    <xf numFmtId="0" fontId="6" fillId="3" borderId="0" xfId="0" applyFont="1" applyFill="1">
      <alignment vertical="center"/>
    </xf>
    <xf numFmtId="0" fontId="6" fillId="3" borderId="0" xfId="0" applyFont="1" applyFill="1" applyAlignment="1">
      <alignment horizontal="center" vertical="center"/>
    </xf>
    <xf numFmtId="176" fontId="6" fillId="3" borderId="0" xfId="0" applyNumberFormat="1" applyFont="1" applyFill="1">
      <alignment vertical="center"/>
    </xf>
    <xf numFmtId="176" fontId="6" fillId="3" borderId="0" xfId="0" applyNumberFormat="1" applyFont="1" applyFill="1" applyAlignment="1">
      <alignment horizontal="center" vertical="center"/>
    </xf>
    <xf numFmtId="176" fontId="6" fillId="3" borderId="0" xfId="0" applyNumberFormat="1" applyFont="1" applyFill="1" applyAlignment="1">
      <alignment horizontal="right" vertical="center"/>
    </xf>
    <xf numFmtId="9" fontId="6" fillId="3" borderId="0" xfId="0" applyNumberFormat="1" applyFont="1" applyFill="1">
      <alignment vertical="center"/>
    </xf>
    <xf numFmtId="176" fontId="7" fillId="5" borderId="3" xfId="0" applyNumberFormat="1" applyFont="1" applyFill="1" applyBorder="1" applyAlignment="1" applyProtection="1">
      <alignment horizontal="center" vertical="center" shrinkToFit="1"/>
      <protection locked="0"/>
    </xf>
    <xf numFmtId="176" fontId="7" fillId="5" borderId="1" xfId="0" applyNumberFormat="1" applyFont="1" applyFill="1" applyBorder="1" applyAlignment="1" applyProtection="1">
      <alignment horizontal="center" vertical="center" shrinkToFit="1"/>
      <protection locked="0"/>
    </xf>
    <xf numFmtId="0" fontId="7" fillId="5" borderId="1" xfId="0" applyFont="1" applyFill="1" applyBorder="1" applyAlignment="1" applyProtection="1">
      <alignment vertical="center" shrinkToFit="1"/>
      <protection locked="0"/>
    </xf>
    <xf numFmtId="0" fontId="7" fillId="5" borderId="1" xfId="0" applyFont="1" applyFill="1" applyBorder="1" applyAlignment="1" applyProtection="1">
      <alignment horizontal="center" vertical="center" shrinkToFit="1"/>
      <protection locked="0"/>
    </xf>
    <xf numFmtId="38" fontId="7" fillId="5" borderId="1" xfId="1" applyFont="1" applyFill="1" applyBorder="1" applyAlignment="1" applyProtection="1">
      <alignment vertical="center" shrinkToFit="1"/>
      <protection locked="0"/>
    </xf>
    <xf numFmtId="9" fontId="6" fillId="5" borderId="1" xfId="1" applyNumberFormat="1" applyFont="1" applyFill="1" applyBorder="1" applyProtection="1">
      <alignment vertical="center"/>
      <protection locked="0"/>
    </xf>
    <xf numFmtId="176" fontId="7" fillId="5" borderId="3" xfId="0" applyNumberFormat="1" applyFont="1" applyFill="1" applyBorder="1" applyAlignment="1" applyProtection="1">
      <alignment horizontal="right" vertical="center" shrinkToFit="1"/>
      <protection locked="0"/>
    </xf>
    <xf numFmtId="176" fontId="6" fillId="5" borderId="3" xfId="0" applyNumberFormat="1" applyFont="1" applyFill="1" applyBorder="1" applyAlignment="1" applyProtection="1">
      <alignment horizontal="right" vertical="center"/>
      <protection locked="0"/>
    </xf>
    <xf numFmtId="176" fontId="6" fillId="5" borderId="1" xfId="0" applyNumberFormat="1" applyFont="1" applyFill="1" applyBorder="1" applyAlignment="1" applyProtection="1">
      <alignment horizontal="center" vertical="center"/>
      <protection locked="0"/>
    </xf>
    <xf numFmtId="0" fontId="6" fillId="5" borderId="1" xfId="0" applyFont="1" applyFill="1" applyBorder="1" applyProtection="1">
      <alignment vertical="center"/>
      <protection locked="0"/>
    </xf>
    <xf numFmtId="9" fontId="6" fillId="5" borderId="1" xfId="0" applyNumberFormat="1" applyFont="1" applyFill="1" applyBorder="1" applyProtection="1">
      <alignment vertical="center"/>
      <protection locked="0"/>
    </xf>
    <xf numFmtId="0" fontId="0" fillId="3" borderId="0" xfId="0" applyFill="1" applyAlignment="1">
      <alignment horizontal="center" vertical="center"/>
    </xf>
    <xf numFmtId="0" fontId="4" fillId="3" borderId="0" xfId="2" applyFill="1">
      <alignment vertical="center"/>
    </xf>
    <xf numFmtId="0" fontId="10" fillId="6" borderId="13" xfId="0" applyFont="1" applyFill="1" applyBorder="1" applyAlignment="1">
      <alignment horizontal="center" vertical="center"/>
    </xf>
    <xf numFmtId="176" fontId="6" fillId="5" borderId="3" xfId="0" applyNumberFormat="1" applyFont="1" applyFill="1" applyBorder="1" applyAlignment="1" applyProtection="1">
      <alignment horizontal="center" vertical="center"/>
      <protection locked="0"/>
    </xf>
    <xf numFmtId="176" fontId="6" fillId="5" borderId="9" xfId="0" applyNumberFormat="1" applyFont="1" applyFill="1" applyBorder="1" applyAlignment="1" applyProtection="1">
      <alignment horizontal="center" vertical="center"/>
      <protection locked="0"/>
    </xf>
    <xf numFmtId="176" fontId="6" fillId="5" borderId="15" xfId="0" applyNumberFormat="1" applyFont="1" applyFill="1" applyBorder="1" applyAlignment="1" applyProtection="1">
      <alignment horizontal="center" vertical="center"/>
      <protection locked="0"/>
    </xf>
    <xf numFmtId="0" fontId="7" fillId="5" borderId="15" xfId="0" applyFont="1" applyFill="1" applyBorder="1" applyAlignment="1" applyProtection="1">
      <alignment vertical="center" shrinkToFit="1"/>
      <protection locked="0"/>
    </xf>
    <xf numFmtId="0" fontId="6" fillId="5" borderId="15" xfId="0" applyFont="1" applyFill="1" applyBorder="1" applyProtection="1">
      <alignment vertical="center"/>
      <protection locked="0"/>
    </xf>
    <xf numFmtId="0" fontId="7" fillId="7" borderId="12" xfId="0" applyFont="1" applyFill="1" applyBorder="1" applyAlignment="1">
      <alignment horizontal="center" vertical="center" shrinkToFit="1"/>
    </xf>
    <xf numFmtId="0" fontId="7" fillId="7" borderId="14" xfId="0" applyFont="1" applyFill="1" applyBorder="1" applyAlignment="1">
      <alignment horizontal="center" vertical="center" shrinkToFit="1"/>
    </xf>
    <xf numFmtId="38" fontId="7" fillId="7" borderId="14" xfId="1" applyFont="1" applyFill="1" applyBorder="1" applyAlignment="1">
      <alignment horizontal="center" vertical="center" shrinkToFit="1"/>
    </xf>
    <xf numFmtId="0" fontId="7" fillId="7" borderId="1" xfId="0" applyFont="1" applyFill="1" applyBorder="1" applyAlignment="1">
      <alignment horizontal="center" vertical="center" shrinkToFit="1"/>
    </xf>
    <xf numFmtId="38" fontId="6" fillId="3" borderId="0" xfId="1" applyFont="1" applyFill="1">
      <alignment vertical="center"/>
    </xf>
    <xf numFmtId="38" fontId="6" fillId="3" borderId="1" xfId="1" applyFont="1" applyFill="1" applyBorder="1" applyAlignment="1">
      <alignment vertical="center" shrinkToFit="1"/>
    </xf>
    <xf numFmtId="38" fontId="6" fillId="3" borderId="1" xfId="1" applyFont="1" applyFill="1" applyBorder="1" applyAlignment="1">
      <alignment horizontal="right" vertical="center" shrinkToFit="1"/>
    </xf>
    <xf numFmtId="38" fontId="6" fillId="3" borderId="15" xfId="1" applyFont="1" applyFill="1" applyBorder="1" applyAlignment="1">
      <alignment vertical="center" shrinkToFit="1"/>
    </xf>
    <xf numFmtId="38" fontId="6" fillId="3" borderId="16" xfId="1" applyFont="1" applyFill="1" applyBorder="1" applyAlignment="1">
      <alignment horizontal="right" vertical="center" shrinkToFit="1"/>
    </xf>
    <xf numFmtId="38" fontId="6" fillId="3" borderId="17" xfId="1" applyFont="1" applyFill="1" applyBorder="1" applyAlignment="1">
      <alignment horizontal="right" vertical="center" shrinkToFit="1"/>
    </xf>
    <xf numFmtId="38" fontId="6" fillId="3" borderId="14" xfId="1" applyFont="1" applyFill="1" applyBorder="1" applyAlignment="1">
      <alignment vertical="center" shrinkToFit="1"/>
    </xf>
    <xf numFmtId="38" fontId="6" fillId="3" borderId="16" xfId="1" applyFont="1" applyFill="1" applyBorder="1" applyAlignment="1">
      <alignment vertical="center" shrinkToFit="1"/>
    </xf>
    <xf numFmtId="38" fontId="6" fillId="3" borderId="17" xfId="1" applyFont="1" applyFill="1" applyBorder="1" applyAlignment="1">
      <alignment vertical="center" shrinkToFit="1"/>
    </xf>
    <xf numFmtId="0" fontId="8" fillId="3" borderId="11" xfId="0" applyFont="1" applyFill="1" applyBorder="1" applyAlignment="1">
      <alignment vertical="top"/>
    </xf>
    <xf numFmtId="0" fontId="18" fillId="3" borderId="0" xfId="0" applyFont="1" applyFill="1">
      <alignment vertical="center"/>
    </xf>
    <xf numFmtId="176" fontId="0" fillId="3" borderId="0" xfId="0" applyNumberFormat="1" applyFill="1" applyAlignment="1">
      <alignment horizontal="center" vertical="center"/>
    </xf>
    <xf numFmtId="56" fontId="0" fillId="3" borderId="0" xfId="0" applyNumberFormat="1" applyFill="1" applyAlignment="1">
      <alignment horizontal="center" vertical="center"/>
    </xf>
    <xf numFmtId="0" fontId="0" fillId="3" borderId="1" xfId="0" applyFill="1" applyBorder="1">
      <alignment vertical="center"/>
    </xf>
    <xf numFmtId="56" fontId="0" fillId="3" borderId="1" xfId="0" applyNumberFormat="1" applyFill="1" applyBorder="1" applyAlignment="1">
      <alignment horizontal="left" vertical="center"/>
    </xf>
    <xf numFmtId="0" fontId="0" fillId="3" borderId="1" xfId="0" applyFill="1" applyBorder="1" applyAlignment="1">
      <alignment horizontal="left" vertical="center"/>
    </xf>
    <xf numFmtId="56" fontId="0" fillId="3" borderId="0" xfId="0" applyNumberFormat="1" applyFill="1">
      <alignment vertical="center"/>
    </xf>
    <xf numFmtId="0" fontId="0" fillId="3" borderId="0" xfId="0" applyFill="1" applyAlignment="1">
      <alignment horizontal="left" vertical="center"/>
    </xf>
    <xf numFmtId="0" fontId="18" fillId="3" borderId="0" xfId="0" applyFont="1" applyFill="1" applyBorder="1">
      <alignment vertical="center"/>
    </xf>
    <xf numFmtId="0" fontId="18" fillId="3" borderId="0" xfId="0" applyFont="1" applyFill="1">
      <alignment vertical="center"/>
    </xf>
    <xf numFmtId="0" fontId="9" fillId="3" borderId="0" xfId="0" applyFont="1" applyFill="1">
      <alignment vertical="center"/>
    </xf>
    <xf numFmtId="0" fontId="12" fillId="3" borderId="0" xfId="0" applyFont="1" applyFill="1">
      <alignment vertical="center"/>
    </xf>
    <xf numFmtId="0" fontId="12" fillId="3" borderId="0" xfId="0" applyFont="1" applyFill="1" applyAlignment="1">
      <alignment vertical="center"/>
    </xf>
    <xf numFmtId="38" fontId="0" fillId="3" borderId="1" xfId="1" applyFont="1" applyFill="1" applyBorder="1" applyAlignment="1">
      <alignment vertical="center" shrinkToFit="1"/>
    </xf>
    <xf numFmtId="38" fontId="0" fillId="3" borderId="15" xfId="1" applyFont="1" applyFill="1" applyBorder="1" applyAlignment="1">
      <alignment vertical="center" shrinkToFit="1"/>
    </xf>
    <xf numFmtId="38" fontId="0" fillId="3" borderId="14" xfId="1" applyFont="1" applyFill="1" applyBorder="1" applyAlignment="1">
      <alignment vertical="center" shrinkToFit="1"/>
    </xf>
    <xf numFmtId="0" fontId="18" fillId="5" borderId="0" xfId="0" applyFont="1" applyFill="1" applyBorder="1">
      <alignment vertical="center"/>
    </xf>
    <xf numFmtId="49" fontId="18" fillId="3" borderId="0" xfId="0" applyNumberFormat="1" applyFont="1" applyFill="1" applyBorder="1" applyAlignment="1">
      <alignment vertical="center"/>
    </xf>
    <xf numFmtId="0" fontId="18" fillId="3" borderId="0" xfId="0" applyFont="1" applyFill="1" applyBorder="1" applyAlignment="1">
      <alignment vertical="center"/>
    </xf>
    <xf numFmtId="0" fontId="6" fillId="9" borderId="1" xfId="0" applyFont="1" applyFill="1" applyBorder="1" applyAlignment="1">
      <alignment horizontal="center" vertical="center"/>
    </xf>
    <xf numFmtId="38" fontId="6" fillId="9" borderId="1" xfId="1" applyFont="1" applyFill="1" applyBorder="1" applyAlignment="1">
      <alignment horizontal="center" vertical="center"/>
    </xf>
    <xf numFmtId="0" fontId="18" fillId="5" borderId="21" xfId="0" applyFont="1" applyFill="1" applyBorder="1" applyAlignment="1" applyProtection="1">
      <alignment horizontal="center" vertical="center"/>
      <protection locked="0"/>
    </xf>
    <xf numFmtId="0" fontId="9" fillId="3" borderId="0" xfId="0" applyFont="1" applyFill="1" applyAlignment="1">
      <alignment horizontal="center" vertical="center"/>
    </xf>
    <xf numFmtId="0" fontId="22" fillId="3" borderId="0" xfId="0" applyNumberFormat="1" applyFont="1" applyFill="1" applyAlignment="1">
      <alignment horizontal="center" vertical="center"/>
    </xf>
    <xf numFmtId="0" fontId="22" fillId="3" borderId="0" xfId="0" applyNumberFormat="1" applyFont="1" applyFill="1" applyAlignment="1">
      <alignment vertical="center"/>
    </xf>
    <xf numFmtId="0" fontId="22" fillId="3" borderId="0" xfId="0" applyNumberFormat="1" applyFont="1" applyFill="1" applyAlignment="1">
      <alignment horizontal="right" vertical="center"/>
    </xf>
    <xf numFmtId="0" fontId="6" fillId="5" borderId="1" xfId="0" applyFont="1" applyFill="1" applyBorder="1" applyAlignment="1" applyProtection="1">
      <alignment horizontal="center" vertical="center"/>
      <protection locked="0"/>
    </xf>
    <xf numFmtId="38" fontId="6" fillId="3" borderId="1" xfId="1" applyFont="1" applyFill="1" applyBorder="1" applyProtection="1">
      <alignment vertical="center"/>
    </xf>
    <xf numFmtId="0" fontId="6" fillId="5" borderId="3" xfId="0" applyFont="1" applyFill="1" applyBorder="1" applyProtection="1">
      <alignment vertical="center"/>
      <protection locked="0"/>
    </xf>
    <xf numFmtId="0" fontId="7" fillId="10" borderId="3" xfId="0" applyFont="1" applyFill="1" applyBorder="1" applyAlignment="1">
      <alignment horizontal="center" vertical="center" shrinkToFit="1"/>
    </xf>
    <xf numFmtId="0" fontId="7" fillId="10" borderId="1" xfId="0" applyFont="1" applyFill="1" applyBorder="1" applyAlignment="1">
      <alignment horizontal="center" vertical="center" shrinkToFit="1"/>
    </xf>
    <xf numFmtId="38" fontId="7" fillId="10" borderId="1" xfId="1" applyFont="1" applyFill="1" applyBorder="1" applyAlignment="1">
      <alignment horizontal="center" vertical="center" shrinkToFit="1"/>
    </xf>
    <xf numFmtId="9" fontId="7" fillId="10" borderId="1" xfId="1" applyNumberFormat="1" applyFont="1" applyFill="1" applyBorder="1" applyAlignment="1">
      <alignment horizontal="center" vertical="center" wrapText="1" shrinkToFit="1"/>
    </xf>
    <xf numFmtId="0" fontId="6" fillId="10" borderId="0" xfId="0" applyFont="1" applyFill="1" applyAlignment="1">
      <alignment horizontal="center" vertical="center"/>
    </xf>
    <xf numFmtId="0" fontId="18" fillId="3" borderId="0" xfId="0" applyFont="1" applyFill="1" applyBorder="1">
      <alignment vertical="center"/>
    </xf>
    <xf numFmtId="0" fontId="0" fillId="3" borderId="1" xfId="0" applyFill="1" applyBorder="1" applyAlignment="1">
      <alignment vertical="center"/>
    </xf>
    <xf numFmtId="0" fontId="18" fillId="3" borderId="0" xfId="0" applyFont="1" applyFill="1" applyBorder="1" applyAlignment="1">
      <alignment horizontal="left" vertical="center"/>
    </xf>
    <xf numFmtId="0" fontId="18" fillId="3" borderId="0" xfId="0" applyFont="1" applyFill="1" applyBorder="1">
      <alignment vertical="center"/>
    </xf>
    <xf numFmtId="0" fontId="6" fillId="3" borderId="0" xfId="0" applyFont="1" applyFill="1" applyAlignment="1">
      <alignment vertical="center"/>
    </xf>
    <xf numFmtId="0" fontId="18" fillId="3" borderId="0" xfId="0" applyFont="1" applyFill="1" applyBorder="1" applyAlignment="1">
      <alignment vertical="center"/>
    </xf>
    <xf numFmtId="0" fontId="18" fillId="3" borderId="0" xfId="0" applyFont="1" applyFill="1" applyAlignment="1">
      <alignment horizontal="center" vertical="center"/>
    </xf>
    <xf numFmtId="56" fontId="18" fillId="3" borderId="1" xfId="0" applyNumberFormat="1" applyFont="1" applyFill="1" applyBorder="1" applyAlignment="1">
      <alignment horizontal="left" vertical="center"/>
    </xf>
    <xf numFmtId="56" fontId="18" fillId="3" borderId="1" xfId="0" applyNumberFormat="1" applyFont="1" applyFill="1" applyBorder="1" applyAlignment="1">
      <alignment horizontal="left" vertical="center" wrapText="1"/>
    </xf>
    <xf numFmtId="0" fontId="18" fillId="3" borderId="8" xfId="0" applyFont="1" applyFill="1" applyBorder="1" applyAlignment="1">
      <alignment horizontal="left" vertical="center"/>
    </xf>
    <xf numFmtId="0" fontId="18" fillId="3" borderId="1" xfId="0" applyFont="1" applyFill="1" applyBorder="1">
      <alignment vertical="center"/>
    </xf>
    <xf numFmtId="0" fontId="18" fillId="3" borderId="1" xfId="0" applyFont="1" applyFill="1" applyBorder="1" applyAlignment="1">
      <alignment vertical="center" wrapText="1"/>
    </xf>
    <xf numFmtId="0" fontId="18" fillId="3" borderId="0" xfId="0" applyFont="1" applyFill="1" applyAlignment="1">
      <alignment horizontal="left" vertical="center"/>
    </xf>
    <xf numFmtId="0" fontId="21" fillId="5" borderId="1" xfId="0" applyFont="1" applyFill="1" applyBorder="1" applyAlignment="1">
      <alignment horizontal="center" vertical="center"/>
    </xf>
    <xf numFmtId="0" fontId="24" fillId="3" borderId="0" xfId="0" applyFont="1" applyFill="1" applyAlignment="1">
      <alignment vertical="center"/>
    </xf>
    <xf numFmtId="0" fontId="18" fillId="3" borderId="0" xfId="0" applyFont="1" applyFill="1" applyAlignment="1" applyProtection="1">
      <alignment horizontal="center" vertical="center"/>
      <protection locked="0"/>
    </xf>
    <xf numFmtId="0" fontId="18" fillId="3" borderId="26" xfId="0" applyFont="1" applyFill="1" applyBorder="1" applyAlignment="1">
      <alignment vertical="center"/>
    </xf>
    <xf numFmtId="0" fontId="18" fillId="3" borderId="0" xfId="0" applyFont="1" applyFill="1" applyBorder="1">
      <alignment vertical="center"/>
    </xf>
    <xf numFmtId="0" fontId="6" fillId="3" borderId="2" xfId="0" applyFont="1" applyFill="1" applyBorder="1" applyAlignment="1">
      <alignment horizontal="center" vertical="center" textRotation="255"/>
    </xf>
    <xf numFmtId="0" fontId="22" fillId="3" borderId="0" xfId="0" applyFont="1" applyFill="1" applyAlignment="1">
      <alignment horizontal="center" vertical="top"/>
    </xf>
    <xf numFmtId="0" fontId="22" fillId="3" borderId="0" xfId="0" applyFont="1" applyFill="1" applyAlignment="1">
      <alignment vertical="top"/>
    </xf>
    <xf numFmtId="0" fontId="25" fillId="3" borderId="0" xfId="0" applyFont="1" applyFill="1">
      <alignment vertical="center"/>
    </xf>
    <xf numFmtId="0" fontId="22" fillId="3" borderId="11" xfId="0" applyFont="1" applyFill="1" applyBorder="1" applyAlignment="1">
      <alignment vertical="top"/>
    </xf>
    <xf numFmtId="0" fontId="22" fillId="3" borderId="0" xfId="0" applyFont="1" applyFill="1" applyBorder="1" applyAlignment="1">
      <alignment vertical="top"/>
    </xf>
    <xf numFmtId="178" fontId="0" fillId="3" borderId="0" xfId="0" applyNumberFormat="1" applyFill="1" applyBorder="1" applyAlignment="1">
      <alignment horizontal="left" vertical="center"/>
    </xf>
    <xf numFmtId="0" fontId="5" fillId="3" borderId="0" xfId="0" applyFont="1" applyFill="1" applyBorder="1" applyAlignment="1">
      <alignment vertical="center" wrapText="1"/>
    </xf>
    <xf numFmtId="0" fontId="0" fillId="0" borderId="5" xfId="0" applyBorder="1" applyAlignment="1">
      <alignment horizontal="center" vertical="center"/>
    </xf>
    <xf numFmtId="0" fontId="0" fillId="3" borderId="0" xfId="0" applyFill="1" applyBorder="1" applyAlignment="1">
      <alignment vertical="center"/>
    </xf>
    <xf numFmtId="0" fontId="18" fillId="3" borderId="0" xfId="0" applyFont="1" applyFill="1" applyBorder="1">
      <alignment vertical="center"/>
    </xf>
    <xf numFmtId="0" fontId="26"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8" fillId="3" borderId="0" xfId="0" applyFont="1" applyFill="1">
      <alignment vertical="center"/>
    </xf>
    <xf numFmtId="177" fontId="24" fillId="3" borderId="0" xfId="0" applyNumberFormat="1" applyFont="1" applyFill="1">
      <alignment vertical="center"/>
    </xf>
    <xf numFmtId="0" fontId="5" fillId="3" borderId="30" xfId="0" applyFont="1" applyFill="1" applyBorder="1" applyAlignment="1">
      <alignment horizontal="center" vertical="center"/>
    </xf>
    <xf numFmtId="0" fontId="6" fillId="3" borderId="30" xfId="0" applyFont="1" applyFill="1" applyBorder="1">
      <alignment vertical="center"/>
    </xf>
    <xf numFmtId="0" fontId="6"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3" xfId="0" applyFont="1" applyFill="1" applyBorder="1" applyAlignment="1">
      <alignment horizontal="center" vertical="center"/>
    </xf>
    <xf numFmtId="0" fontId="5" fillId="3" borderId="4" xfId="0" applyFont="1" applyFill="1" applyBorder="1" applyAlignment="1">
      <alignment horizontal="distributed" vertical="center"/>
    </xf>
    <xf numFmtId="0" fontId="5" fillId="3" borderId="3" xfId="0" applyFont="1" applyFill="1" applyBorder="1" applyAlignment="1">
      <alignment horizontal="left" vertical="center"/>
    </xf>
    <xf numFmtId="0" fontId="6" fillId="3" borderId="10" xfId="0" applyFont="1" applyFill="1" applyBorder="1" applyAlignment="1">
      <alignment horizontal="center" vertical="center" textRotation="255"/>
    </xf>
    <xf numFmtId="0" fontId="6" fillId="3" borderId="11" xfId="0" applyFont="1" applyFill="1" applyBorder="1" applyAlignment="1">
      <alignment horizontal="distributed" vertical="center"/>
    </xf>
    <xf numFmtId="0" fontId="6" fillId="3" borderId="12" xfId="0" applyFont="1" applyFill="1" applyBorder="1">
      <alignment vertical="center"/>
    </xf>
    <xf numFmtId="0" fontId="6" fillId="3" borderId="4" xfId="0" applyFont="1" applyFill="1" applyBorder="1" applyAlignment="1">
      <alignment horizontal="distributed" vertical="center"/>
    </xf>
    <xf numFmtId="0" fontId="6" fillId="3" borderId="3" xfId="0" applyFont="1" applyFill="1" applyBorder="1">
      <alignment vertical="center"/>
    </xf>
    <xf numFmtId="0" fontId="6" fillId="3" borderId="7" xfId="0" applyFont="1" applyFill="1" applyBorder="1" applyAlignment="1">
      <alignment horizontal="center" vertical="center" textRotation="255"/>
    </xf>
    <xf numFmtId="0" fontId="6" fillId="3" borderId="8" xfId="0" applyFont="1" applyFill="1" applyBorder="1" applyAlignment="1">
      <alignment horizontal="distributed" vertical="center"/>
    </xf>
    <xf numFmtId="0" fontId="6" fillId="3" borderId="9" xfId="0" applyFont="1" applyFill="1" applyBorder="1">
      <alignment vertical="center"/>
    </xf>
    <xf numFmtId="0" fontId="6" fillId="3" borderId="32" xfId="0" applyFont="1" applyFill="1" applyBorder="1" applyAlignment="1">
      <alignment horizontal="center" vertical="center" textRotation="255"/>
    </xf>
    <xf numFmtId="0" fontId="17" fillId="3" borderId="31" xfId="0" applyFont="1" applyFill="1" applyBorder="1" applyAlignment="1">
      <alignment horizontal="distributed" vertical="center"/>
    </xf>
    <xf numFmtId="0" fontId="18" fillId="3" borderId="0" xfId="0" applyFont="1" applyFill="1" applyAlignment="1">
      <alignment horizontal="distributed" vertical="center"/>
    </xf>
    <xf numFmtId="0" fontId="18" fillId="3" borderId="23" xfId="0" applyFont="1" applyFill="1" applyBorder="1" applyAlignment="1">
      <alignment horizontal="distributed" vertical="center"/>
    </xf>
    <xf numFmtId="0" fontId="18" fillId="3" borderId="0" xfId="0" applyFont="1" applyFill="1" applyBorder="1">
      <alignment vertical="center"/>
    </xf>
    <xf numFmtId="0" fontId="18" fillId="3" borderId="0" xfId="0" applyFont="1" applyFill="1">
      <alignment vertical="center"/>
    </xf>
    <xf numFmtId="0" fontId="29" fillId="3" borderId="0" xfId="0" applyFont="1" applyFill="1">
      <alignment vertical="center"/>
    </xf>
    <xf numFmtId="0" fontId="6" fillId="3" borderId="2" xfId="0" applyFont="1" applyFill="1" applyBorder="1" applyAlignment="1">
      <alignment horizontal="center" vertical="center" textRotation="255"/>
    </xf>
    <xf numFmtId="0" fontId="31" fillId="3" borderId="0" xfId="0" applyFont="1" applyFill="1">
      <alignment vertical="center"/>
    </xf>
    <xf numFmtId="38" fontId="5" fillId="3" borderId="14" xfId="1" applyFont="1" applyFill="1" applyBorder="1" applyAlignment="1">
      <alignment vertical="center" shrinkToFit="1"/>
    </xf>
    <xf numFmtId="0" fontId="18" fillId="3" borderId="0" xfId="0" applyFont="1" applyFill="1">
      <alignment vertical="center"/>
    </xf>
    <xf numFmtId="0" fontId="28" fillId="11" borderId="0" xfId="0" applyFont="1" applyFill="1" applyBorder="1" applyAlignment="1">
      <alignment horizontal="center" vertical="center"/>
    </xf>
    <xf numFmtId="0" fontId="18" fillId="3" borderId="0" xfId="0" applyFont="1" applyFill="1" applyBorder="1">
      <alignment vertical="center"/>
    </xf>
    <xf numFmtId="0" fontId="18" fillId="7" borderId="0" xfId="0" applyFont="1" applyFill="1" applyBorder="1" applyAlignment="1">
      <alignment horizontal="center" vertical="center"/>
    </xf>
    <xf numFmtId="0" fontId="18" fillId="10" borderId="0" xfId="0" applyFont="1" applyFill="1" applyBorder="1" applyAlignment="1">
      <alignment horizontal="center" vertical="center"/>
    </xf>
    <xf numFmtId="0" fontId="18" fillId="3" borderId="0" xfId="0" applyFont="1" applyFill="1" applyBorder="1" applyAlignment="1">
      <alignment horizontal="left" vertical="center"/>
    </xf>
    <xf numFmtId="0" fontId="18" fillId="8" borderId="0" xfId="0" applyFont="1" applyFill="1" applyBorder="1" applyAlignment="1">
      <alignment horizontal="center" vertical="center"/>
    </xf>
    <xf numFmtId="0" fontId="18" fillId="3" borderId="0" xfId="0" applyFont="1" applyFill="1" applyBorder="1" applyAlignment="1">
      <alignment vertical="center"/>
    </xf>
    <xf numFmtId="49" fontId="18" fillId="3" borderId="0" xfId="0" applyNumberFormat="1" applyFont="1" applyFill="1" applyBorder="1" applyAlignment="1">
      <alignment horizontal="left" vertical="center"/>
    </xf>
    <xf numFmtId="0" fontId="18" fillId="5" borderId="27" xfId="0" applyFont="1" applyFill="1" applyBorder="1" applyAlignment="1" applyProtection="1">
      <alignment horizontal="left" vertical="center"/>
      <protection locked="0"/>
    </xf>
    <xf numFmtId="0" fontId="18" fillId="5" borderId="28" xfId="0" applyFont="1" applyFill="1" applyBorder="1" applyAlignment="1" applyProtection="1">
      <alignment horizontal="left" vertical="center"/>
      <protection locked="0"/>
    </xf>
    <xf numFmtId="0" fontId="18" fillId="5" borderId="24" xfId="0" applyFont="1" applyFill="1" applyBorder="1" applyAlignment="1" applyProtection="1">
      <alignment horizontal="left" vertical="center"/>
      <protection locked="0"/>
    </xf>
    <xf numFmtId="0" fontId="18" fillId="5" borderId="25" xfId="0" applyFont="1" applyFill="1" applyBorder="1" applyAlignment="1" applyProtection="1">
      <alignment horizontal="left" vertical="center"/>
      <protection locked="0"/>
    </xf>
    <xf numFmtId="0" fontId="18" fillId="3" borderId="0" xfId="0" applyFont="1" applyFill="1">
      <alignment vertical="center"/>
    </xf>
    <xf numFmtId="0" fontId="18" fillId="5" borderId="29" xfId="0" applyFont="1" applyFill="1" applyBorder="1" applyAlignment="1" applyProtection="1">
      <alignment horizontal="left" vertical="center"/>
      <protection locked="0"/>
    </xf>
    <xf numFmtId="0" fontId="20" fillId="3" borderId="0" xfId="0" applyFont="1" applyFill="1" applyAlignment="1">
      <alignment horizontal="center" vertical="center"/>
    </xf>
    <xf numFmtId="56" fontId="18" fillId="3" borderId="15" xfId="0" applyNumberFormat="1" applyFont="1" applyFill="1" applyBorder="1" applyAlignment="1">
      <alignment horizontal="left" vertical="center" wrapText="1"/>
    </xf>
    <xf numFmtId="56" fontId="18" fillId="3" borderId="22" xfId="0" applyNumberFormat="1" applyFont="1" applyFill="1" applyBorder="1" applyAlignment="1">
      <alignment horizontal="left" vertical="center" wrapText="1"/>
    </xf>
    <xf numFmtId="56" fontId="18" fillId="3" borderId="14" xfId="0" applyNumberFormat="1" applyFont="1" applyFill="1" applyBorder="1" applyAlignment="1">
      <alignment horizontal="left" vertical="center" wrapText="1"/>
    </xf>
    <xf numFmtId="0" fontId="9" fillId="3" borderId="0" xfId="0" applyFont="1" applyFill="1" applyAlignment="1">
      <alignment horizontal="right" vertical="center"/>
    </xf>
    <xf numFmtId="0" fontId="0" fillId="3" borderId="1" xfId="0" applyFill="1" applyBorder="1" applyAlignment="1">
      <alignment horizontal="center" vertical="center"/>
    </xf>
    <xf numFmtId="177" fontId="0" fillId="3" borderId="1" xfId="1" applyNumberFormat="1" applyFont="1" applyFill="1" applyBorder="1" applyAlignment="1">
      <alignment horizontal="right" vertical="center" shrinkToFit="1"/>
    </xf>
    <xf numFmtId="0" fontId="0" fillId="3" borderId="4" xfId="0" applyFill="1" applyBorder="1">
      <alignment vertical="center"/>
    </xf>
    <xf numFmtId="0" fontId="0" fillId="3" borderId="3" xfId="0" applyFill="1" applyBorder="1">
      <alignment vertical="center"/>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2" fillId="3" borderId="11" xfId="0" applyFont="1" applyFill="1" applyBorder="1" applyAlignment="1">
      <alignment horizontal="center" vertical="top"/>
    </xf>
    <xf numFmtId="0" fontId="5" fillId="3" borderId="1" xfId="0" applyFont="1" applyFill="1"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3" borderId="3" xfId="0" applyFont="1" applyFill="1" applyBorder="1" applyAlignment="1">
      <alignment vertical="center" wrapText="1"/>
    </xf>
    <xf numFmtId="0" fontId="0" fillId="3" borderId="1" xfId="0" applyFill="1" applyBorder="1" applyAlignment="1">
      <alignment vertical="center" textRotation="255"/>
    </xf>
    <xf numFmtId="178" fontId="0" fillId="3" borderId="1" xfId="0" applyNumberFormat="1" applyFill="1" applyBorder="1" applyAlignment="1">
      <alignment horizontal="left" vertical="center" wrapText="1"/>
    </xf>
    <xf numFmtId="178" fontId="0" fillId="3" borderId="1" xfId="0" applyNumberFormat="1" applyFill="1" applyBorder="1" applyAlignment="1">
      <alignment horizontal="left" vertical="center"/>
    </xf>
    <xf numFmtId="177" fontId="0" fillId="5" borderId="1" xfId="1" applyNumberFormat="1" applyFont="1" applyFill="1" applyBorder="1" applyAlignment="1" applyProtection="1">
      <alignment horizontal="right" vertical="center"/>
      <protection locked="0"/>
    </xf>
    <xf numFmtId="38" fontId="5" fillId="5" borderId="2" xfId="1" applyFont="1" applyFill="1" applyBorder="1" applyAlignment="1" applyProtection="1">
      <alignment horizontal="left" vertical="top" wrapText="1"/>
      <protection locked="0"/>
    </xf>
    <xf numFmtId="38" fontId="6" fillId="5" borderId="4" xfId="1" applyFont="1" applyFill="1" applyBorder="1" applyAlignment="1" applyProtection="1">
      <alignment horizontal="left" vertical="top"/>
      <protection locked="0"/>
    </xf>
    <xf numFmtId="38" fontId="6" fillId="5" borderId="3" xfId="1" applyFont="1" applyFill="1" applyBorder="1" applyAlignment="1" applyProtection="1">
      <alignment horizontal="left" vertical="top"/>
      <protection locked="0"/>
    </xf>
    <xf numFmtId="0" fontId="0" fillId="3" borderId="2" xfId="0" applyFill="1" applyBorder="1" applyAlignment="1" applyProtection="1">
      <alignment horizontal="left" vertical="center"/>
    </xf>
    <xf numFmtId="0" fontId="0" fillId="3" borderId="4" xfId="0" applyFill="1" applyBorder="1" applyAlignment="1" applyProtection="1">
      <alignment horizontal="left" vertical="center"/>
    </xf>
    <xf numFmtId="0" fontId="0" fillId="3" borderId="3" xfId="0" applyFill="1" applyBorder="1" applyAlignment="1" applyProtection="1">
      <alignment horizontal="left"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3" xfId="0" applyFill="1" applyBorder="1" applyAlignment="1">
      <alignment horizontal="center" vertical="center"/>
    </xf>
    <xf numFmtId="0" fontId="0" fillId="3" borderId="15"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7" xfId="0" applyFill="1" applyBorder="1" applyAlignment="1" applyProtection="1">
      <alignment horizontal="left" vertical="center" wrapText="1"/>
    </xf>
    <xf numFmtId="0" fontId="0" fillId="3" borderId="8" xfId="0" applyFill="1" applyBorder="1" applyAlignment="1" applyProtection="1">
      <alignment horizontal="left" vertical="center" wrapText="1"/>
    </xf>
    <xf numFmtId="0" fontId="0" fillId="3" borderId="9" xfId="0" applyFill="1" applyBorder="1" applyAlignment="1" applyProtection="1">
      <alignment horizontal="left" vertical="center" wrapText="1"/>
    </xf>
    <xf numFmtId="0" fontId="0" fillId="3" borderId="10" xfId="0" applyFill="1" applyBorder="1" applyAlignment="1" applyProtection="1">
      <alignment horizontal="left" vertical="center" wrapText="1"/>
    </xf>
    <xf numFmtId="0" fontId="0" fillId="3" borderId="11" xfId="0" applyFill="1" applyBorder="1" applyAlignment="1" applyProtection="1">
      <alignment horizontal="left" vertical="center" wrapText="1"/>
    </xf>
    <xf numFmtId="0" fontId="0" fillId="3" borderId="12" xfId="0" applyFill="1" applyBorder="1" applyAlignment="1" applyProtection="1">
      <alignment horizontal="left" vertical="center" wrapText="1"/>
    </xf>
    <xf numFmtId="0" fontId="0" fillId="3" borderId="8" xfId="0" applyFill="1" applyBorder="1" applyAlignment="1">
      <alignment horizontal="left" vertical="center"/>
    </xf>
    <xf numFmtId="0" fontId="0" fillId="3" borderId="9" xfId="0" applyFill="1" applyBorder="1" applyAlignment="1">
      <alignment horizontal="left" vertical="center"/>
    </xf>
    <xf numFmtId="0" fontId="0" fillId="3" borderId="0" xfId="0" applyFill="1" applyBorder="1" applyAlignment="1">
      <alignment horizontal="left" vertical="center"/>
    </xf>
    <xf numFmtId="0" fontId="0" fillId="3" borderId="6" xfId="0" applyFill="1" applyBorder="1" applyAlignment="1">
      <alignment horizontal="lef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0" fillId="3" borderId="7" xfId="0" applyFill="1" applyBorder="1" applyAlignment="1">
      <alignment horizontal="center" vertical="center" textRotation="255"/>
    </xf>
    <xf numFmtId="0" fontId="0" fillId="3" borderId="5" xfId="0" applyFill="1" applyBorder="1" applyAlignment="1">
      <alignment horizontal="center" vertical="center" textRotation="255"/>
    </xf>
    <xf numFmtId="0" fontId="0" fillId="3" borderId="10" xfId="0" applyFill="1" applyBorder="1" applyAlignment="1">
      <alignment horizontal="center" vertical="center" textRotation="255"/>
    </xf>
    <xf numFmtId="38" fontId="6" fillId="5" borderId="4" xfId="1" applyFont="1" applyFill="1" applyBorder="1" applyAlignment="1" applyProtection="1">
      <alignment horizontal="left" vertical="top" wrapText="1"/>
      <protection locked="0"/>
    </xf>
    <xf numFmtId="38" fontId="6" fillId="5" borderId="3" xfId="1" applyFont="1" applyFill="1" applyBorder="1" applyAlignment="1" applyProtection="1">
      <alignment horizontal="left" vertical="top" wrapText="1"/>
      <protection locked="0"/>
    </xf>
    <xf numFmtId="38" fontId="0" fillId="5" borderId="2" xfId="1" applyFont="1" applyFill="1" applyBorder="1" applyAlignment="1" applyProtection="1">
      <alignment horizontal="left" vertical="top" wrapText="1"/>
      <protection locked="0"/>
    </xf>
    <xf numFmtId="38" fontId="0" fillId="5" borderId="4" xfId="1" applyFont="1" applyFill="1" applyBorder="1" applyAlignment="1" applyProtection="1">
      <alignment horizontal="left" vertical="top" wrapText="1"/>
      <protection locked="0"/>
    </xf>
    <xf numFmtId="38" fontId="0" fillId="5" borderId="3" xfId="1" applyFont="1" applyFill="1" applyBorder="1" applyAlignment="1" applyProtection="1">
      <alignment horizontal="left" vertical="top" wrapText="1"/>
      <protection locked="0"/>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38" fontId="0" fillId="3" borderId="2" xfId="1" applyFont="1" applyFill="1" applyBorder="1" applyAlignment="1">
      <alignment horizontal="right" vertical="center"/>
    </xf>
    <xf numFmtId="38" fontId="0" fillId="3" borderId="4" xfId="1" applyFont="1" applyFill="1" applyBorder="1" applyAlignment="1">
      <alignment horizontal="right" vertical="center"/>
    </xf>
    <xf numFmtId="38" fontId="0" fillId="3" borderId="3" xfId="1" applyFont="1" applyFill="1" applyBorder="1" applyAlignment="1">
      <alignment horizontal="right" vertical="center"/>
    </xf>
    <xf numFmtId="177" fontId="0" fillId="3" borderId="1" xfId="1" applyNumberFormat="1" applyFont="1" applyFill="1" applyBorder="1" applyAlignment="1">
      <alignment horizontal="right" vertical="center"/>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0" xfId="0" applyFill="1" applyBorder="1" applyAlignment="1">
      <alignment horizontal="left" vertical="center" wrapText="1"/>
    </xf>
    <xf numFmtId="0" fontId="0" fillId="3" borderId="6"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7"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0" xfId="0" applyFill="1" applyBorder="1" applyAlignment="1">
      <alignment horizontal="center" vertical="center" wrapText="1"/>
    </xf>
    <xf numFmtId="38" fontId="0" fillId="5" borderId="2" xfId="1" applyFont="1" applyFill="1" applyBorder="1" applyAlignment="1" applyProtection="1">
      <alignment horizontal="left" vertical="top"/>
      <protection locked="0"/>
    </xf>
    <xf numFmtId="38" fontId="0" fillId="5" borderId="4" xfId="1" applyFont="1" applyFill="1" applyBorder="1" applyAlignment="1" applyProtection="1">
      <alignment horizontal="left" vertical="top"/>
      <protection locked="0"/>
    </xf>
    <xf numFmtId="38" fontId="0" fillId="5" borderId="3" xfId="1" applyFont="1" applyFill="1" applyBorder="1" applyAlignment="1" applyProtection="1">
      <alignment horizontal="left" vertical="top"/>
      <protection locked="0"/>
    </xf>
    <xf numFmtId="0" fontId="16" fillId="3" borderId="7" xfId="0" applyFont="1" applyFill="1" applyBorder="1" applyAlignment="1">
      <alignment horizontal="left" vertical="top"/>
    </xf>
    <xf numFmtId="0" fontId="16" fillId="3" borderId="8" xfId="0" applyFont="1" applyFill="1" applyBorder="1" applyAlignment="1">
      <alignment horizontal="left" vertical="top"/>
    </xf>
    <xf numFmtId="0" fontId="16" fillId="3" borderId="10" xfId="0" applyFont="1" applyFill="1" applyBorder="1" applyAlignment="1">
      <alignment horizontal="left" vertical="top"/>
    </xf>
    <xf numFmtId="0" fontId="16" fillId="3" borderId="11" xfId="0" applyFont="1" applyFill="1" applyBorder="1" applyAlignment="1">
      <alignment horizontal="left" vertical="top"/>
    </xf>
    <xf numFmtId="0" fontId="12" fillId="3" borderId="8" xfId="0" applyFont="1" applyFill="1" applyBorder="1" applyAlignment="1">
      <alignment horizontal="left"/>
    </xf>
    <xf numFmtId="0" fontId="12" fillId="3" borderId="9" xfId="0" applyFont="1" applyFill="1" applyBorder="1" applyAlignment="1">
      <alignment horizontal="left"/>
    </xf>
    <xf numFmtId="0" fontId="12" fillId="3" borderId="11" xfId="0" applyFont="1" applyFill="1" applyBorder="1" applyAlignment="1">
      <alignment horizontal="left"/>
    </xf>
    <xf numFmtId="0" fontId="12" fillId="3" borderId="12" xfId="0" applyFont="1" applyFill="1" applyBorder="1" applyAlignment="1">
      <alignment horizontal="left"/>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7" xfId="0" applyNumberFormat="1" applyFont="1" applyFill="1" applyBorder="1" applyAlignment="1">
      <alignment horizontal="center" vertical="center"/>
    </xf>
    <xf numFmtId="0" fontId="6" fillId="3" borderId="8" xfId="0" applyNumberFormat="1" applyFont="1" applyFill="1" applyBorder="1" applyAlignment="1">
      <alignment horizontal="center" vertical="center"/>
    </xf>
    <xf numFmtId="0" fontId="6" fillId="3" borderId="9" xfId="0" applyNumberFormat="1" applyFont="1" applyFill="1" applyBorder="1" applyAlignment="1">
      <alignment horizontal="center" vertical="center"/>
    </xf>
    <xf numFmtId="0" fontId="6" fillId="3" borderId="10" xfId="0" applyNumberFormat="1" applyFont="1" applyFill="1" applyBorder="1" applyAlignment="1">
      <alignment horizontal="center" vertical="center"/>
    </xf>
    <xf numFmtId="0" fontId="6" fillId="3" borderId="11" xfId="0" applyNumberFormat="1" applyFont="1" applyFill="1" applyBorder="1" applyAlignment="1">
      <alignment horizontal="center" vertical="center"/>
    </xf>
    <xf numFmtId="0" fontId="6" fillId="3" borderId="12" xfId="0" applyNumberFormat="1" applyFont="1" applyFill="1" applyBorder="1" applyAlignment="1">
      <alignment horizontal="center" vertical="center"/>
    </xf>
    <xf numFmtId="177" fontId="15" fillId="3" borderId="7" xfId="0" applyNumberFormat="1" applyFont="1" applyFill="1" applyBorder="1" applyAlignment="1">
      <alignment horizontal="center" vertical="center"/>
    </xf>
    <xf numFmtId="177" fontId="15" fillId="3" borderId="8" xfId="0" applyNumberFormat="1" applyFont="1" applyFill="1" applyBorder="1" applyAlignment="1">
      <alignment horizontal="center" vertical="center"/>
    </xf>
    <xf numFmtId="177" fontId="15" fillId="3" borderId="9" xfId="0" applyNumberFormat="1" applyFont="1" applyFill="1" applyBorder="1" applyAlignment="1">
      <alignment horizontal="center" vertical="center"/>
    </xf>
    <xf numFmtId="177" fontId="15" fillId="3" borderId="10" xfId="0" applyNumberFormat="1" applyFont="1" applyFill="1" applyBorder="1" applyAlignment="1">
      <alignment horizontal="center" vertical="center"/>
    </xf>
    <xf numFmtId="177" fontId="15" fillId="3" borderId="11" xfId="0" applyNumberFormat="1" applyFont="1" applyFill="1" applyBorder="1" applyAlignment="1">
      <alignment horizontal="center" vertical="center"/>
    </xf>
    <xf numFmtId="177" fontId="15" fillId="3" borderId="12" xfId="0" applyNumberFormat="1" applyFont="1" applyFill="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177" fontId="15" fillId="5" borderId="2" xfId="0" applyNumberFormat="1" applyFont="1" applyFill="1" applyBorder="1" applyAlignment="1" applyProtection="1">
      <alignment horizontal="center" vertical="center"/>
      <protection locked="0"/>
    </xf>
    <xf numFmtId="177" fontId="15" fillId="5" borderId="4" xfId="0" applyNumberFormat="1" applyFont="1" applyFill="1" applyBorder="1" applyAlignment="1" applyProtection="1">
      <alignment horizontal="center" vertical="center"/>
      <protection locked="0"/>
    </xf>
    <xf numFmtId="177" fontId="15" fillId="5" borderId="3" xfId="0" applyNumberFormat="1" applyFont="1" applyFill="1" applyBorder="1" applyAlignment="1" applyProtection="1">
      <alignment horizontal="center" vertical="center"/>
      <protection locked="0"/>
    </xf>
    <xf numFmtId="177" fontId="15" fillId="5" borderId="1" xfId="0" applyNumberFormat="1"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protection locked="0"/>
    </xf>
    <xf numFmtId="0" fontId="5" fillId="5" borderId="2" xfId="0" applyFont="1" applyFill="1" applyBorder="1" applyAlignment="1" applyProtection="1">
      <alignment horizontal="center" vertical="center"/>
      <protection locked="0"/>
    </xf>
    <xf numFmtId="0" fontId="5" fillId="5" borderId="4" xfId="0" applyFont="1" applyFill="1" applyBorder="1" applyAlignment="1" applyProtection="1">
      <alignment horizontal="center" vertical="center"/>
      <protection locked="0"/>
    </xf>
    <xf numFmtId="0" fontId="5" fillId="5" borderId="3" xfId="0" applyFont="1" applyFill="1" applyBorder="1" applyAlignment="1" applyProtection="1">
      <alignment horizontal="center" vertical="center"/>
      <protection locked="0"/>
    </xf>
    <xf numFmtId="0" fontId="5" fillId="4" borderId="2" xfId="0" applyFont="1" applyFill="1" applyBorder="1" applyAlignment="1">
      <alignment horizontal="center" vertical="center"/>
    </xf>
    <xf numFmtId="0" fontId="6" fillId="5" borderId="4"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5" fillId="4" borderId="1" xfId="0" applyFont="1" applyFill="1" applyBorder="1" applyAlignment="1">
      <alignment horizontal="center" vertical="center" textRotation="255"/>
    </xf>
    <xf numFmtId="0" fontId="6" fillId="3" borderId="1" xfId="0" applyNumberFormat="1" applyFont="1" applyFill="1" applyBorder="1" applyAlignment="1">
      <alignment horizontal="center" vertical="center"/>
    </xf>
    <xf numFmtId="177" fontId="15" fillId="3" borderId="1" xfId="0" applyNumberFormat="1" applyFont="1" applyFill="1" applyBorder="1" applyAlignment="1">
      <alignment horizontal="center" vertical="center"/>
    </xf>
    <xf numFmtId="177" fontId="17" fillId="3" borderId="7" xfId="0" applyNumberFormat="1" applyFont="1" applyFill="1" applyBorder="1" applyAlignment="1">
      <alignment vertical="center"/>
    </xf>
    <xf numFmtId="177" fontId="17" fillId="3" borderId="8" xfId="0" applyNumberFormat="1" applyFont="1" applyFill="1" applyBorder="1" applyAlignment="1">
      <alignment vertical="center"/>
    </xf>
    <xf numFmtId="177" fontId="17" fillId="3" borderId="9" xfId="0" applyNumberFormat="1" applyFont="1" applyFill="1" applyBorder="1" applyAlignment="1">
      <alignment vertical="center"/>
    </xf>
    <xf numFmtId="177" fontId="6" fillId="3" borderId="10" xfId="0" applyNumberFormat="1" applyFont="1" applyFill="1" applyBorder="1" applyAlignment="1">
      <alignment vertical="center"/>
    </xf>
    <xf numFmtId="177" fontId="6" fillId="3" borderId="11" xfId="0" applyNumberFormat="1" applyFont="1" applyFill="1" applyBorder="1" applyAlignment="1">
      <alignment vertical="center"/>
    </xf>
    <xf numFmtId="177" fontId="6" fillId="3" borderId="12" xfId="0" applyNumberFormat="1" applyFont="1" applyFill="1" applyBorder="1" applyAlignment="1">
      <alignment vertical="center"/>
    </xf>
    <xf numFmtId="0" fontId="6" fillId="4" borderId="1" xfId="0" applyFont="1" applyFill="1" applyBorder="1" applyAlignment="1">
      <alignment horizontal="center" vertical="center" textRotation="255"/>
    </xf>
    <xf numFmtId="0" fontId="12" fillId="3" borderId="1" xfId="0" applyFont="1" applyFill="1" applyBorder="1" applyAlignment="1">
      <alignment horizontal="center" vertical="center"/>
    </xf>
    <xf numFmtId="0" fontId="14" fillId="3" borderId="10" xfId="0" applyFont="1" applyFill="1" applyBorder="1" applyAlignment="1">
      <alignment horizontal="right" vertical="center"/>
    </xf>
    <xf numFmtId="0" fontId="14" fillId="3" borderId="11" xfId="0" applyFont="1" applyFill="1" applyBorder="1" applyAlignment="1">
      <alignment horizontal="right" vertical="center"/>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6" fillId="3" borderId="3" xfId="0" applyFont="1" applyFill="1" applyBorder="1" applyAlignment="1">
      <alignment horizontal="center" vertical="center"/>
    </xf>
    <xf numFmtId="49" fontId="5" fillId="3" borderId="2" xfId="0" applyNumberFormat="1" applyFont="1" applyFill="1" applyBorder="1" applyAlignment="1">
      <alignment horizontal="center" vertical="center"/>
    </xf>
    <xf numFmtId="49" fontId="6" fillId="3" borderId="4"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xf>
    <xf numFmtId="0" fontId="6" fillId="5" borderId="2" xfId="0" applyNumberFormat="1" applyFont="1" applyFill="1" applyBorder="1" applyAlignment="1" applyProtection="1">
      <alignment horizontal="center" vertical="center"/>
      <protection locked="0"/>
    </xf>
    <xf numFmtId="0" fontId="6" fillId="5" borderId="4" xfId="0" applyNumberFormat="1" applyFont="1" applyFill="1" applyBorder="1" applyAlignment="1" applyProtection="1">
      <alignment horizontal="center" vertical="center"/>
      <protection locked="0"/>
    </xf>
    <xf numFmtId="0" fontId="6" fillId="5" borderId="3" xfId="0" applyNumberFormat="1" applyFont="1" applyFill="1" applyBorder="1" applyAlignment="1" applyProtection="1">
      <alignment horizontal="center" vertical="center"/>
      <protection locked="0"/>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 xfId="0" applyFont="1" applyFill="1" applyBorder="1" applyAlignment="1">
      <alignment horizontal="center" vertical="center" textRotation="255"/>
    </xf>
    <xf numFmtId="0" fontId="6" fillId="3" borderId="2" xfId="0" applyFont="1" applyFill="1" applyBorder="1" applyAlignment="1">
      <alignment horizontal="center" vertical="center" textRotation="255"/>
    </xf>
  </cellXfs>
  <cellStyles count="4">
    <cellStyle name="ハイパーリンク" xfId="2" builtinId="8"/>
    <cellStyle name="桁区切り" xfId="1" builtinId="6"/>
    <cellStyle name="標準" xfId="0" builtinId="0"/>
    <cellStyle name="標準 2" xfId="3" xr:uid="{4A7F7FBF-5CDF-4456-BD45-DE402E4DE035}"/>
  </cellStyles>
  <dxfs count="29">
    <dxf>
      <font>
        <b val="0"/>
        <i val="0"/>
        <strike val="0"/>
        <condense val="0"/>
        <extend val="0"/>
        <outline val="0"/>
        <shadow val="0"/>
        <u val="none"/>
        <vertAlign val="baseline"/>
        <sz val="10"/>
        <color theme="1"/>
        <name val="游ゴシック"/>
        <scheme val="minor"/>
      </font>
      <fill>
        <patternFill>
          <fgColor indexed="64"/>
          <bgColor theme="0"/>
        </patternFill>
      </fill>
    </dxf>
    <dxf>
      <font>
        <b val="0"/>
        <i val="0"/>
        <strike val="0"/>
        <condense val="0"/>
        <extend val="0"/>
        <outline val="0"/>
        <shadow val="0"/>
        <u val="none"/>
        <vertAlign val="baseline"/>
        <sz val="10"/>
        <color theme="1"/>
        <name val="游ゴシック"/>
        <scheme val="minor"/>
      </font>
      <fill>
        <patternFill>
          <fgColor indexed="64"/>
          <bgColor theme="0"/>
        </patternFill>
      </fill>
      <border outline="0">
        <left style="thin">
          <color indexed="64"/>
        </left>
      </border>
    </dxf>
    <dxf>
      <font>
        <b val="0"/>
        <i val="0"/>
        <strike val="0"/>
        <condense val="0"/>
        <extend val="0"/>
        <outline val="0"/>
        <shadow val="0"/>
        <u val="none"/>
        <vertAlign val="baseline"/>
        <sz val="10"/>
        <color theme="1"/>
        <name val="游ゴシック"/>
        <scheme val="minor"/>
      </font>
      <fill>
        <patternFill patternType="solid">
          <fgColor indexed="64"/>
          <bgColor rgb="FFFFFF99"/>
        </patternFill>
      </fill>
      <protection locked="0" hidden="0"/>
    </dxf>
    <dxf>
      <font>
        <b val="0"/>
        <i val="0"/>
        <strike val="0"/>
        <condense val="0"/>
        <extend val="0"/>
        <outline val="0"/>
        <shadow val="0"/>
        <u val="none"/>
        <vertAlign val="baseline"/>
        <sz val="10"/>
        <color theme="1"/>
        <name val="游ゴシック"/>
        <scheme val="minor"/>
      </font>
      <numFmt numFmtId="6" formatCode="#,##0;[Red]\-#,##0"/>
      <fill>
        <patternFill>
          <fgColor indexed="64"/>
          <bgColor theme="0"/>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游ゴシック"/>
        <scheme val="minor"/>
      </font>
      <numFmt numFmtId="13" formatCode="0%"/>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fill>
        <patternFill patternType="solid">
          <fgColor indexed="64"/>
          <bgColor rgb="FFFFFF9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numFmt numFmtId="176" formatCode="0_);[Red]\(0\)"/>
      <fill>
        <patternFill patternType="solid">
          <fgColor indexed="64"/>
          <bgColor rgb="FFFFFF99"/>
        </patternFill>
      </fill>
      <alignment horizontal="center" vertical="center" textRotation="0" wrapText="0" indent="0" justifyLastLine="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numFmt numFmtId="176" formatCode="0_);[Red]\(0\)"/>
      <fill>
        <patternFill patternType="solid">
          <fgColor indexed="64"/>
          <bgColor rgb="FFFFFF99"/>
        </patternFill>
      </fill>
      <alignment horizontal="center" vertical="center" textRotation="0" wrapText="0" indent="0" justifyLastLine="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游ゴシック"/>
        <scheme val="minor"/>
      </font>
      <numFmt numFmtId="176" formatCode="0_);[Red]\(0\)"/>
      <fill>
        <patternFill patternType="solid">
          <fgColor indexed="64"/>
          <bgColor rgb="FFFFFF99"/>
        </patternFill>
      </fill>
      <alignment horizontal="right"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left style="thin">
          <color indexed="64"/>
        </left>
      </border>
    </dxf>
    <dxf>
      <font>
        <b val="0"/>
        <i val="0"/>
        <strike val="0"/>
        <condense val="0"/>
        <extend val="0"/>
        <outline val="0"/>
        <shadow val="0"/>
        <u val="none"/>
        <vertAlign val="baseline"/>
        <sz val="10"/>
        <color theme="1"/>
        <name val="游ゴシック"/>
        <scheme val="minor"/>
      </font>
      <fill>
        <patternFill>
          <fgColor indexed="64"/>
          <bgColor theme="0"/>
        </patternFill>
      </fill>
    </dxf>
    <dxf>
      <fill>
        <patternFill patternType="solid">
          <fgColor indexed="64"/>
          <bgColor rgb="FFCCFF99"/>
        </patternFill>
      </fill>
    </dxf>
    <dxf>
      <font>
        <b val="0"/>
        <i val="0"/>
        <strike val="0"/>
        <condense val="0"/>
        <extend val="0"/>
        <outline val="0"/>
        <shadow val="0"/>
        <u val="none"/>
        <vertAlign val="baseline"/>
        <sz val="10"/>
        <color theme="1"/>
        <name val="游ゴシック"/>
        <family val="3"/>
        <charset val="128"/>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minor"/>
      </font>
      <fill>
        <patternFill patternType="solid">
          <fgColor indexed="64"/>
          <bgColor rgb="FFFFFF99"/>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minor"/>
      </font>
      <fill>
        <patternFill patternType="solid">
          <fgColor indexed="64"/>
          <bgColor rgb="FFFFFF99"/>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minor"/>
      </font>
      <fill>
        <patternFill patternType="solid">
          <fgColor indexed="64"/>
          <bgColor rgb="FFFFFF99"/>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minor"/>
      </font>
      <fill>
        <patternFill patternType="solid">
          <fgColor indexed="64"/>
          <bgColor rgb="FFFFFF99"/>
        </patternFill>
      </fill>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minor"/>
      </font>
      <numFmt numFmtId="176" formatCode="0_);[Red]\(0\)"/>
      <fill>
        <patternFill patternType="solid">
          <fgColor indexed="64"/>
          <bgColor rgb="FFFFFF9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minor"/>
      </font>
      <numFmt numFmtId="176" formatCode="0_);[Red]\(0\)"/>
      <fill>
        <patternFill patternType="solid">
          <fgColor indexed="64"/>
          <bgColor rgb="FFFFFF99"/>
        </patternFill>
      </fill>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minor"/>
      </font>
      <numFmt numFmtId="176" formatCode="0_);[Red]\(0\)"/>
      <fill>
        <patternFill patternType="solid">
          <fgColor indexed="64"/>
          <bgColor rgb="FFFFFF99"/>
        </patternFill>
      </fill>
      <alignment horizontal="center" vertical="center" textRotation="0" wrapText="0" indent="0" justifyLastLine="0" shrinkToFit="1"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right style="thin">
          <color indexed="64"/>
        </right>
        <top style="thin">
          <color indexed="64"/>
        </top>
        <bottom style="thin">
          <color indexed="64"/>
        </bottom>
      </border>
    </dxf>
    <dxf>
      <fill>
        <patternFill patternType="solid">
          <fgColor indexed="64"/>
          <bgColor rgb="FFFFFF99"/>
        </patternFill>
      </fill>
    </dxf>
    <dxf>
      <border outline="0">
        <bottom style="thin">
          <color indexed="64"/>
        </bottom>
      </border>
    </dxf>
    <dxf>
      <font>
        <b val="0"/>
        <i val="0"/>
        <strike val="0"/>
        <condense val="0"/>
        <extend val="0"/>
        <outline val="0"/>
        <shadow val="0"/>
        <u val="none"/>
        <vertAlign val="baseline"/>
        <sz val="10"/>
        <color auto="1"/>
        <name val="游ゴシック"/>
        <family val="3"/>
        <charset val="128"/>
        <scheme val="minor"/>
      </font>
      <fill>
        <patternFill patternType="solid">
          <fgColor indexed="64"/>
          <bgColor rgb="FFCCECFF"/>
        </patternFill>
      </fill>
      <alignment horizontal="center" vertical="center" textRotation="0" wrapText="0" indent="0" justifyLastLine="0" shrinkToFit="1" readingOrder="0"/>
      <border diagonalUp="0" diagonalDown="0" outline="0">
        <left style="thin">
          <color indexed="64"/>
        </left>
        <right style="thin">
          <color indexed="64"/>
        </right>
        <top/>
        <bottom/>
      </border>
    </dxf>
  </dxfs>
  <tableStyles count="1" defaultTableStyle="TableStyleMedium2" defaultPivotStyle="PivotStyleLight16">
    <tableStyle name="テーブル スタイル 1" pivot="0" count="0" xr9:uid="{798E87C3-360C-4598-A0F5-FF3BE4571B72}"/>
  </tableStyles>
  <colors>
    <mruColors>
      <color rgb="FFFFFF99"/>
      <color rgb="FFCCFF99"/>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24848</xdr:colOff>
      <xdr:row>56</xdr:row>
      <xdr:rowOff>127690</xdr:rowOff>
    </xdr:from>
    <xdr:to>
      <xdr:col>6</xdr:col>
      <xdr:colOff>1764195</xdr:colOff>
      <xdr:row>65</xdr:row>
      <xdr:rowOff>121663</xdr:rowOff>
    </xdr:to>
    <xdr:pic>
      <xdr:nvPicPr>
        <xdr:cNvPr id="28" name="図 27">
          <a:extLst>
            <a:ext uri="{FF2B5EF4-FFF2-40B4-BE49-F238E27FC236}">
              <a16:creationId xmlns:a16="http://schemas.microsoft.com/office/drawing/2014/main" id="{EF105872-6B53-4ADA-B63B-3C62CA6CD1FB}"/>
            </a:ext>
          </a:extLst>
        </xdr:cNvPr>
        <xdr:cNvPicPr>
          <a:picLocks noChangeAspect="1"/>
        </xdr:cNvPicPr>
      </xdr:nvPicPr>
      <xdr:blipFill rotWithShape="1">
        <a:blip xmlns:r="http://schemas.openxmlformats.org/officeDocument/2006/relationships" r:embed="rId1"/>
        <a:srcRect l="2199" t="31336" r="48633" b="24814"/>
        <a:stretch/>
      </xdr:blipFill>
      <xdr:spPr>
        <a:xfrm>
          <a:off x="430696" y="13338451"/>
          <a:ext cx="4406347" cy="2230278"/>
        </a:xfrm>
        <a:prstGeom prst="rect">
          <a:avLst/>
        </a:prstGeom>
        <a:ln>
          <a:solidFill>
            <a:schemeClr val="tx1"/>
          </a:solidFill>
        </a:ln>
      </xdr:spPr>
    </xdr:pic>
    <xdr:clientData/>
  </xdr:twoCellAnchor>
  <xdr:twoCellAnchor>
    <xdr:from>
      <xdr:col>0</xdr:col>
      <xdr:colOff>97095</xdr:colOff>
      <xdr:row>22</xdr:row>
      <xdr:rowOff>119401</xdr:rowOff>
    </xdr:from>
    <xdr:to>
      <xdr:col>7</xdr:col>
      <xdr:colOff>1289678</xdr:colOff>
      <xdr:row>29</xdr:row>
      <xdr:rowOff>230800</xdr:rowOff>
    </xdr:to>
    <xdr:grpSp>
      <xdr:nvGrpSpPr>
        <xdr:cNvPr id="5" name="グループ化 4">
          <a:extLst>
            <a:ext uri="{FF2B5EF4-FFF2-40B4-BE49-F238E27FC236}">
              <a16:creationId xmlns:a16="http://schemas.microsoft.com/office/drawing/2014/main" id="{C18E3667-8896-4F15-AE67-8EFC34003F94}"/>
            </a:ext>
          </a:extLst>
        </xdr:cNvPr>
        <xdr:cNvGrpSpPr/>
      </xdr:nvGrpSpPr>
      <xdr:grpSpPr>
        <a:xfrm>
          <a:off x="97095" y="5343497"/>
          <a:ext cx="6123602" cy="1855207"/>
          <a:chOff x="97095" y="5343497"/>
          <a:chExt cx="6123602" cy="1855207"/>
        </a:xfrm>
      </xdr:grpSpPr>
      <xdr:grpSp>
        <xdr:nvGrpSpPr>
          <xdr:cNvPr id="3" name="グループ化 2">
            <a:extLst>
              <a:ext uri="{FF2B5EF4-FFF2-40B4-BE49-F238E27FC236}">
                <a16:creationId xmlns:a16="http://schemas.microsoft.com/office/drawing/2014/main" id="{E6CA00A2-A7C9-4F9B-A8FF-136825F9B477}"/>
              </a:ext>
            </a:extLst>
          </xdr:cNvPr>
          <xdr:cNvGrpSpPr/>
        </xdr:nvGrpSpPr>
        <xdr:grpSpPr>
          <a:xfrm>
            <a:off x="97095" y="5343497"/>
            <a:ext cx="6123602" cy="1855207"/>
            <a:chOff x="97095" y="5128711"/>
            <a:chExt cx="6118369" cy="1864000"/>
          </a:xfrm>
        </xdr:grpSpPr>
        <xdr:grpSp>
          <xdr:nvGrpSpPr>
            <xdr:cNvPr id="39" name="グループ化 38">
              <a:extLst>
                <a:ext uri="{FF2B5EF4-FFF2-40B4-BE49-F238E27FC236}">
                  <a16:creationId xmlns:a16="http://schemas.microsoft.com/office/drawing/2014/main" id="{6B5C45D1-07E5-4AFB-A829-789B3014B185}"/>
                </a:ext>
              </a:extLst>
            </xdr:cNvPr>
            <xdr:cNvGrpSpPr/>
          </xdr:nvGrpSpPr>
          <xdr:grpSpPr>
            <a:xfrm>
              <a:off x="97095" y="5128711"/>
              <a:ext cx="6118369" cy="1864000"/>
              <a:chOff x="168198" y="3714200"/>
              <a:chExt cx="6675148" cy="2022414"/>
            </a:xfrm>
          </xdr:grpSpPr>
          <xdr:pic>
            <xdr:nvPicPr>
              <xdr:cNvPr id="40" name="図 39">
                <a:extLst>
                  <a:ext uri="{FF2B5EF4-FFF2-40B4-BE49-F238E27FC236}">
                    <a16:creationId xmlns:a16="http://schemas.microsoft.com/office/drawing/2014/main" id="{E186EDAA-AF1D-4E32-A319-AA3EF09FC2D6}"/>
                  </a:ext>
                </a:extLst>
              </xdr:cNvPr>
              <xdr:cNvPicPr>
                <a:picLocks noChangeAspect="1"/>
              </xdr:cNvPicPr>
            </xdr:nvPicPr>
            <xdr:blipFill rotWithShape="1">
              <a:blip xmlns:r="http://schemas.openxmlformats.org/officeDocument/2006/relationships" r:embed="rId2"/>
              <a:srcRect l="2098" t="31284" r="40212" b="37575"/>
              <a:stretch/>
            </xdr:blipFill>
            <xdr:spPr>
              <a:xfrm>
                <a:off x="168198" y="3714200"/>
                <a:ext cx="6675148" cy="2022414"/>
              </a:xfrm>
              <a:prstGeom prst="rect">
                <a:avLst/>
              </a:prstGeom>
              <a:ln>
                <a:solidFill>
                  <a:schemeClr val="tx1"/>
                </a:solidFill>
              </a:ln>
            </xdr:spPr>
          </xdr:pic>
          <xdr:sp macro="" textlink="">
            <xdr:nvSpPr>
              <xdr:cNvPr id="41" name="テキスト ボックス 40">
                <a:extLst>
                  <a:ext uri="{FF2B5EF4-FFF2-40B4-BE49-F238E27FC236}">
                    <a16:creationId xmlns:a16="http://schemas.microsoft.com/office/drawing/2014/main" id="{2908F4A0-E9EF-4CC8-9CF1-1A579BF0E866}"/>
                  </a:ext>
                </a:extLst>
              </xdr:cNvPr>
              <xdr:cNvSpPr txBox="1"/>
            </xdr:nvSpPr>
            <xdr:spPr>
              <a:xfrm>
                <a:off x="458574" y="4904651"/>
                <a:ext cx="336155" cy="328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①</a:t>
                </a:r>
              </a:p>
            </xdr:txBody>
          </xdr:sp>
          <xdr:sp macro="" textlink="">
            <xdr:nvSpPr>
              <xdr:cNvPr id="42" name="テキスト ボックス 41">
                <a:extLst>
                  <a:ext uri="{FF2B5EF4-FFF2-40B4-BE49-F238E27FC236}">
                    <a16:creationId xmlns:a16="http://schemas.microsoft.com/office/drawing/2014/main" id="{70673BD6-D599-42FD-A243-E6C202B8D0FD}"/>
                  </a:ext>
                </a:extLst>
              </xdr:cNvPr>
              <xdr:cNvSpPr txBox="1"/>
            </xdr:nvSpPr>
            <xdr:spPr>
              <a:xfrm>
                <a:off x="1947174" y="4897324"/>
                <a:ext cx="336155" cy="328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②</a:t>
                </a:r>
              </a:p>
            </xdr:txBody>
          </xdr:sp>
          <xdr:sp macro="" textlink="">
            <xdr:nvSpPr>
              <xdr:cNvPr id="43" name="テキスト ボックス 42">
                <a:extLst>
                  <a:ext uri="{FF2B5EF4-FFF2-40B4-BE49-F238E27FC236}">
                    <a16:creationId xmlns:a16="http://schemas.microsoft.com/office/drawing/2014/main" id="{F9374869-A661-436A-9D39-0B5932916277}"/>
                  </a:ext>
                </a:extLst>
              </xdr:cNvPr>
              <xdr:cNvSpPr txBox="1"/>
            </xdr:nvSpPr>
            <xdr:spPr>
              <a:xfrm>
                <a:off x="3815394" y="4897323"/>
                <a:ext cx="336155" cy="328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③</a:t>
                </a:r>
              </a:p>
            </xdr:txBody>
          </xdr:sp>
          <xdr:sp macro="" textlink="">
            <xdr:nvSpPr>
              <xdr:cNvPr id="44" name="テキスト ボックス 43">
                <a:extLst>
                  <a:ext uri="{FF2B5EF4-FFF2-40B4-BE49-F238E27FC236}">
                    <a16:creationId xmlns:a16="http://schemas.microsoft.com/office/drawing/2014/main" id="{8197525C-5680-4559-A7A6-4FA37A5342F8}"/>
                  </a:ext>
                </a:extLst>
              </xdr:cNvPr>
              <xdr:cNvSpPr txBox="1"/>
            </xdr:nvSpPr>
            <xdr:spPr>
              <a:xfrm>
                <a:off x="5688206" y="4900122"/>
                <a:ext cx="336155" cy="328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④</a:t>
                </a:r>
              </a:p>
            </xdr:txBody>
          </xdr:sp>
        </xdr:grpSp>
        <xdr:pic>
          <xdr:nvPicPr>
            <xdr:cNvPr id="27" name="図 26">
              <a:extLst>
                <a:ext uri="{FF2B5EF4-FFF2-40B4-BE49-F238E27FC236}">
                  <a16:creationId xmlns:a16="http://schemas.microsoft.com/office/drawing/2014/main" id="{594AABD1-ED85-4584-861C-0FC9AE686BAE}"/>
                </a:ext>
              </a:extLst>
            </xdr:cNvPr>
            <xdr:cNvPicPr>
              <a:picLocks noChangeAspect="1"/>
            </xdr:cNvPicPr>
          </xdr:nvPicPr>
          <xdr:blipFill rotWithShape="1">
            <a:blip xmlns:r="http://schemas.openxmlformats.org/officeDocument/2006/relationships" r:embed="rId3"/>
            <a:srcRect l="949" t="28306" r="71174" b="68739"/>
            <a:stretch/>
          </xdr:blipFill>
          <xdr:spPr>
            <a:xfrm>
              <a:off x="167855" y="5155927"/>
              <a:ext cx="3054318" cy="179666"/>
            </a:xfrm>
            <a:prstGeom prst="rect">
              <a:avLst/>
            </a:prstGeom>
          </xdr:spPr>
        </xdr:pic>
      </xdr:grpSp>
      <xdr:sp macro="" textlink="">
        <xdr:nvSpPr>
          <xdr:cNvPr id="26" name="テキスト ボックス 25">
            <a:extLst>
              <a:ext uri="{FF2B5EF4-FFF2-40B4-BE49-F238E27FC236}">
                <a16:creationId xmlns:a16="http://schemas.microsoft.com/office/drawing/2014/main" id="{08DE1595-6310-42F8-8651-CF104F2B97C3}"/>
              </a:ext>
            </a:extLst>
          </xdr:cNvPr>
          <xdr:cNvSpPr txBox="1"/>
        </xdr:nvSpPr>
        <xdr:spPr>
          <a:xfrm>
            <a:off x="5812095" y="6435209"/>
            <a:ext cx="308380" cy="301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⑤</a:t>
            </a:r>
          </a:p>
        </xdr:txBody>
      </xdr:sp>
    </xdr:grpSp>
    <xdr:clientData/>
  </xdr:twoCellAnchor>
  <xdr:twoCellAnchor>
    <xdr:from>
      <xdr:col>0</xdr:col>
      <xdr:colOff>115956</xdr:colOff>
      <xdr:row>44</xdr:row>
      <xdr:rowOff>83786</xdr:rowOff>
    </xdr:from>
    <xdr:to>
      <xdr:col>7</xdr:col>
      <xdr:colOff>1572666</xdr:colOff>
      <xdr:row>52</xdr:row>
      <xdr:rowOff>43961</xdr:rowOff>
    </xdr:to>
    <xdr:grpSp>
      <xdr:nvGrpSpPr>
        <xdr:cNvPr id="6" name="グループ化 5">
          <a:extLst>
            <a:ext uri="{FF2B5EF4-FFF2-40B4-BE49-F238E27FC236}">
              <a16:creationId xmlns:a16="http://schemas.microsoft.com/office/drawing/2014/main" id="{D3E970AD-5750-4C91-86B2-C6EC3C3C8976}"/>
            </a:ext>
          </a:extLst>
        </xdr:cNvPr>
        <xdr:cNvGrpSpPr/>
      </xdr:nvGrpSpPr>
      <xdr:grpSpPr>
        <a:xfrm>
          <a:off x="115956" y="10788421"/>
          <a:ext cx="6387729" cy="1953098"/>
          <a:chOff x="115956" y="10788421"/>
          <a:chExt cx="6136651" cy="1876329"/>
        </a:xfrm>
      </xdr:grpSpPr>
      <xdr:grpSp>
        <xdr:nvGrpSpPr>
          <xdr:cNvPr id="4" name="グループ化 3">
            <a:extLst>
              <a:ext uri="{FF2B5EF4-FFF2-40B4-BE49-F238E27FC236}">
                <a16:creationId xmlns:a16="http://schemas.microsoft.com/office/drawing/2014/main" id="{50CB586F-2A29-4C57-A03A-E7D69FDD2445}"/>
              </a:ext>
            </a:extLst>
          </xdr:cNvPr>
          <xdr:cNvGrpSpPr/>
        </xdr:nvGrpSpPr>
        <xdr:grpSpPr>
          <a:xfrm>
            <a:off x="115956" y="10788421"/>
            <a:ext cx="6136651" cy="1876329"/>
            <a:chOff x="115956" y="10228143"/>
            <a:chExt cx="6134313" cy="1863234"/>
          </a:xfrm>
        </xdr:grpSpPr>
        <xdr:grpSp>
          <xdr:nvGrpSpPr>
            <xdr:cNvPr id="2" name="グループ化 1">
              <a:extLst>
                <a:ext uri="{FF2B5EF4-FFF2-40B4-BE49-F238E27FC236}">
                  <a16:creationId xmlns:a16="http://schemas.microsoft.com/office/drawing/2014/main" id="{CAB47389-B77A-4DAA-9125-57B6CDB67E67}"/>
                </a:ext>
              </a:extLst>
            </xdr:cNvPr>
            <xdr:cNvGrpSpPr/>
          </xdr:nvGrpSpPr>
          <xdr:grpSpPr>
            <a:xfrm>
              <a:off x="115956" y="10228143"/>
              <a:ext cx="6134313" cy="1863234"/>
              <a:chOff x="115956" y="10750825"/>
              <a:chExt cx="6117219" cy="1871869"/>
            </a:xfrm>
          </xdr:grpSpPr>
          <xdr:pic>
            <xdr:nvPicPr>
              <xdr:cNvPr id="18" name="図 17">
                <a:extLst>
                  <a:ext uri="{FF2B5EF4-FFF2-40B4-BE49-F238E27FC236}">
                    <a16:creationId xmlns:a16="http://schemas.microsoft.com/office/drawing/2014/main" id="{A8298BE0-EE4D-4FCE-927B-24A8A6870D95}"/>
                  </a:ext>
                </a:extLst>
              </xdr:cNvPr>
              <xdr:cNvPicPr>
                <a:picLocks noChangeAspect="1"/>
              </xdr:cNvPicPr>
            </xdr:nvPicPr>
            <xdr:blipFill rotWithShape="1">
              <a:blip xmlns:r="http://schemas.openxmlformats.org/officeDocument/2006/relationships" r:embed="rId4"/>
              <a:srcRect l="2442" t="31699" r="31173" b="31518"/>
              <a:stretch/>
            </xdr:blipFill>
            <xdr:spPr>
              <a:xfrm>
                <a:off x="115956" y="10750825"/>
                <a:ext cx="6117219" cy="1871869"/>
              </a:xfrm>
              <a:prstGeom prst="rect">
                <a:avLst/>
              </a:prstGeom>
              <a:ln>
                <a:solidFill>
                  <a:schemeClr val="tx1"/>
                </a:solidFill>
              </a:ln>
            </xdr:spPr>
          </xdr:pic>
          <xdr:sp macro="" textlink="">
            <xdr:nvSpPr>
              <xdr:cNvPr id="19" name="テキスト ボックス 18">
                <a:extLst>
                  <a:ext uri="{FF2B5EF4-FFF2-40B4-BE49-F238E27FC236}">
                    <a16:creationId xmlns:a16="http://schemas.microsoft.com/office/drawing/2014/main" id="{4640702D-E496-4257-881A-3D4B67F3DE69}"/>
                  </a:ext>
                </a:extLst>
              </xdr:cNvPr>
              <xdr:cNvSpPr txBox="1"/>
            </xdr:nvSpPr>
            <xdr:spPr>
              <a:xfrm>
                <a:off x="3182942" y="11972373"/>
                <a:ext cx="305697" cy="291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④</a:t>
                </a:r>
              </a:p>
            </xdr:txBody>
          </xdr:sp>
          <xdr:sp macro="" textlink="">
            <xdr:nvSpPr>
              <xdr:cNvPr id="20" name="テキスト ボックス 19">
                <a:extLst>
                  <a:ext uri="{FF2B5EF4-FFF2-40B4-BE49-F238E27FC236}">
                    <a16:creationId xmlns:a16="http://schemas.microsoft.com/office/drawing/2014/main" id="{455228E0-5522-4A5B-959F-869AE3967A94}"/>
                  </a:ext>
                </a:extLst>
              </xdr:cNvPr>
              <xdr:cNvSpPr txBox="1"/>
            </xdr:nvSpPr>
            <xdr:spPr>
              <a:xfrm>
                <a:off x="1682721" y="11968373"/>
                <a:ext cx="312785" cy="291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③</a:t>
                </a:r>
              </a:p>
            </xdr:txBody>
          </xdr:sp>
          <xdr:sp macro="" textlink="">
            <xdr:nvSpPr>
              <xdr:cNvPr id="21" name="テキスト ボックス 20">
                <a:extLst>
                  <a:ext uri="{FF2B5EF4-FFF2-40B4-BE49-F238E27FC236}">
                    <a16:creationId xmlns:a16="http://schemas.microsoft.com/office/drawing/2014/main" id="{14B8006D-38EC-42FE-B9D3-9D65D37BFF8B}"/>
                  </a:ext>
                </a:extLst>
              </xdr:cNvPr>
              <xdr:cNvSpPr txBox="1"/>
            </xdr:nvSpPr>
            <xdr:spPr>
              <a:xfrm>
                <a:off x="1249676" y="11803938"/>
                <a:ext cx="305697" cy="291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②</a:t>
                </a:r>
              </a:p>
            </xdr:txBody>
          </xdr:sp>
          <xdr:sp macro="" textlink="">
            <xdr:nvSpPr>
              <xdr:cNvPr id="22" name="テキスト ボックス 21">
                <a:extLst>
                  <a:ext uri="{FF2B5EF4-FFF2-40B4-BE49-F238E27FC236}">
                    <a16:creationId xmlns:a16="http://schemas.microsoft.com/office/drawing/2014/main" id="{3F1F5834-EC5D-4203-A121-96BB5B72EFC6}"/>
                  </a:ext>
                </a:extLst>
              </xdr:cNvPr>
              <xdr:cNvSpPr txBox="1"/>
            </xdr:nvSpPr>
            <xdr:spPr>
              <a:xfrm>
                <a:off x="306459" y="11972982"/>
                <a:ext cx="297722" cy="291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①</a:t>
                </a:r>
              </a:p>
            </xdr:txBody>
          </xdr:sp>
          <xdr:sp macro="" textlink="">
            <xdr:nvSpPr>
              <xdr:cNvPr id="23" name="テキスト ボックス 22">
                <a:extLst>
                  <a:ext uri="{FF2B5EF4-FFF2-40B4-BE49-F238E27FC236}">
                    <a16:creationId xmlns:a16="http://schemas.microsoft.com/office/drawing/2014/main" id="{1E8DC836-0801-4359-9909-3E3F54B9C033}"/>
                  </a:ext>
                </a:extLst>
              </xdr:cNvPr>
              <xdr:cNvSpPr txBox="1"/>
            </xdr:nvSpPr>
            <xdr:spPr>
              <a:xfrm>
                <a:off x="4507985" y="11970982"/>
                <a:ext cx="305697" cy="291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⑤</a:t>
                </a:r>
              </a:p>
            </xdr:txBody>
          </xdr:sp>
          <xdr:sp macro="" textlink="">
            <xdr:nvSpPr>
              <xdr:cNvPr id="24" name="テキスト ボックス 23">
                <a:extLst>
                  <a:ext uri="{FF2B5EF4-FFF2-40B4-BE49-F238E27FC236}">
                    <a16:creationId xmlns:a16="http://schemas.microsoft.com/office/drawing/2014/main" id="{3CED28E0-4E79-43CA-9B29-DB4097892F94}"/>
                  </a:ext>
                </a:extLst>
              </xdr:cNvPr>
              <xdr:cNvSpPr txBox="1"/>
            </xdr:nvSpPr>
            <xdr:spPr>
              <a:xfrm>
                <a:off x="4977076" y="11969590"/>
                <a:ext cx="305697" cy="291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⑥</a:t>
                </a:r>
              </a:p>
            </xdr:txBody>
          </xdr:sp>
          <xdr:sp macro="" textlink="">
            <xdr:nvSpPr>
              <xdr:cNvPr id="25" name="テキスト ボックス 24">
                <a:extLst>
                  <a:ext uri="{FF2B5EF4-FFF2-40B4-BE49-F238E27FC236}">
                    <a16:creationId xmlns:a16="http://schemas.microsoft.com/office/drawing/2014/main" id="{E20F87DD-57A7-4E69-AF40-0A3679BC0DE2}"/>
                  </a:ext>
                </a:extLst>
              </xdr:cNvPr>
              <xdr:cNvSpPr txBox="1"/>
            </xdr:nvSpPr>
            <xdr:spPr>
              <a:xfrm>
                <a:off x="5421357" y="11972981"/>
                <a:ext cx="305697" cy="291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⑦</a:t>
                </a:r>
              </a:p>
            </xdr:txBody>
          </xdr:sp>
        </xdr:grpSp>
        <xdr:pic>
          <xdr:nvPicPr>
            <xdr:cNvPr id="29" name="図 28">
              <a:extLst>
                <a:ext uri="{FF2B5EF4-FFF2-40B4-BE49-F238E27FC236}">
                  <a16:creationId xmlns:a16="http://schemas.microsoft.com/office/drawing/2014/main" id="{EDBB0178-9AB6-45BA-92E8-3B9518A1FECC}"/>
                </a:ext>
              </a:extLst>
            </xdr:cNvPr>
            <xdr:cNvPicPr>
              <a:picLocks noChangeAspect="1"/>
            </xdr:cNvPicPr>
          </xdr:nvPicPr>
          <xdr:blipFill rotWithShape="1">
            <a:blip xmlns:r="http://schemas.openxmlformats.org/officeDocument/2006/relationships" r:embed="rId5"/>
            <a:srcRect l="2328" t="28608" r="73275" b="68492"/>
            <a:stretch/>
          </xdr:blipFill>
          <xdr:spPr>
            <a:xfrm>
              <a:off x="295882" y="10254576"/>
              <a:ext cx="1973905" cy="131048"/>
            </a:xfrm>
            <a:prstGeom prst="rect">
              <a:avLst/>
            </a:prstGeom>
          </xdr:spPr>
        </xdr:pic>
      </xdr:grpSp>
      <xdr:sp macro="" textlink="">
        <xdr:nvSpPr>
          <xdr:cNvPr id="30" name="テキスト ボックス 29">
            <a:extLst>
              <a:ext uri="{FF2B5EF4-FFF2-40B4-BE49-F238E27FC236}">
                <a16:creationId xmlns:a16="http://schemas.microsoft.com/office/drawing/2014/main" id="{68B17E6C-54E8-403D-AF41-80581C0C8D22}"/>
              </a:ext>
            </a:extLst>
          </xdr:cNvPr>
          <xdr:cNvSpPr txBox="1"/>
        </xdr:nvSpPr>
        <xdr:spPr>
          <a:xfrm>
            <a:off x="5889571" y="12012017"/>
            <a:ext cx="306668" cy="292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UD デジタル 教科書体 NP-R" panose="02020400000000000000" pitchFamily="18" charset="-128"/>
                <a:ea typeface="UD デジタル 教科書体 NP-R" panose="02020400000000000000" pitchFamily="18" charset="-128"/>
              </a:rPr>
              <a:t>⑧</a:t>
            </a:r>
          </a:p>
        </xdr:txBody>
      </xdr:sp>
    </xdr:grpSp>
    <xdr:clientData/>
  </xdr:twoCellAnchor>
  <xdr:twoCellAnchor>
    <xdr:from>
      <xdr:col>0</xdr:col>
      <xdr:colOff>300404</xdr:colOff>
      <xdr:row>82</xdr:row>
      <xdr:rowOff>36635</xdr:rowOff>
    </xdr:from>
    <xdr:to>
      <xdr:col>2</xdr:col>
      <xdr:colOff>168518</xdr:colOff>
      <xdr:row>82</xdr:row>
      <xdr:rowOff>227136</xdr:rowOff>
    </xdr:to>
    <xdr:sp macro="" textlink="">
      <xdr:nvSpPr>
        <xdr:cNvPr id="7" name="テキスト ボックス 6">
          <a:extLst>
            <a:ext uri="{FF2B5EF4-FFF2-40B4-BE49-F238E27FC236}">
              <a16:creationId xmlns:a16="http://schemas.microsoft.com/office/drawing/2014/main" id="{D4763013-4250-4A03-80CB-F1B178DA3B7C}"/>
            </a:ext>
          </a:extLst>
        </xdr:cNvPr>
        <xdr:cNvSpPr txBox="1"/>
      </xdr:nvSpPr>
      <xdr:spPr>
        <a:xfrm>
          <a:off x="300404" y="19665462"/>
          <a:ext cx="937845" cy="190501"/>
        </a:xfrm>
        <a:prstGeom prst="rect">
          <a:avLst/>
        </a:prstGeom>
        <a:solidFill>
          <a:srgbClr val="FFFF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latin typeface="UD デジタル 教科書体 NP-R" panose="02020400000000000000" pitchFamily="18" charset="-128"/>
              <a:ea typeface="UD デジタル 教科書体 NP-R" panose="02020400000000000000" pitchFamily="18" charset="-128"/>
            </a:rPr>
            <a:t>収入計算書</a:t>
          </a:r>
        </a:p>
      </xdr:txBody>
    </xdr:sp>
    <xdr:clientData/>
  </xdr:twoCellAnchor>
  <xdr:twoCellAnchor>
    <xdr:from>
      <xdr:col>2</xdr:col>
      <xdr:colOff>219888</xdr:colOff>
      <xdr:row>82</xdr:row>
      <xdr:rowOff>32470</xdr:rowOff>
    </xdr:from>
    <xdr:to>
      <xdr:col>4</xdr:col>
      <xdr:colOff>205233</xdr:colOff>
      <xdr:row>82</xdr:row>
      <xdr:rowOff>222971</xdr:rowOff>
    </xdr:to>
    <xdr:sp macro="" textlink="">
      <xdr:nvSpPr>
        <xdr:cNvPr id="31" name="テキスト ボックス 30">
          <a:extLst>
            <a:ext uri="{FF2B5EF4-FFF2-40B4-BE49-F238E27FC236}">
              <a16:creationId xmlns:a16="http://schemas.microsoft.com/office/drawing/2014/main" id="{47F5B846-0A4A-4A31-9E26-B94070445884}"/>
            </a:ext>
          </a:extLst>
        </xdr:cNvPr>
        <xdr:cNvSpPr txBox="1"/>
      </xdr:nvSpPr>
      <xdr:spPr>
        <a:xfrm>
          <a:off x="1287691" y="19423365"/>
          <a:ext cx="937845" cy="190501"/>
        </a:xfrm>
        <a:prstGeom prst="rect">
          <a:avLst/>
        </a:prstGeom>
        <a:solidFill>
          <a:srgbClr val="FFFF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latin typeface="UD デジタル 教科書体 NP-R" panose="02020400000000000000" pitchFamily="18" charset="-128"/>
              <a:ea typeface="UD デジタル 教科書体 NP-R" panose="02020400000000000000" pitchFamily="18" charset="-128"/>
            </a:rPr>
            <a:t>経費計算書</a:t>
          </a:r>
        </a:p>
      </xdr:txBody>
    </xdr:sp>
    <xdr:clientData/>
  </xdr:twoCellAnchor>
  <xdr:twoCellAnchor>
    <xdr:from>
      <xdr:col>4</xdr:col>
      <xdr:colOff>250819</xdr:colOff>
      <xdr:row>82</xdr:row>
      <xdr:rowOff>36019</xdr:rowOff>
    </xdr:from>
    <xdr:to>
      <xdr:col>6</xdr:col>
      <xdr:colOff>118933</xdr:colOff>
      <xdr:row>82</xdr:row>
      <xdr:rowOff>226520</xdr:rowOff>
    </xdr:to>
    <xdr:sp macro="" textlink="">
      <xdr:nvSpPr>
        <xdr:cNvPr id="32" name="テキスト ボックス 31">
          <a:extLst>
            <a:ext uri="{FF2B5EF4-FFF2-40B4-BE49-F238E27FC236}">
              <a16:creationId xmlns:a16="http://schemas.microsoft.com/office/drawing/2014/main" id="{F3A16788-93A9-4BE2-8521-F501D9F46D8E}"/>
            </a:ext>
          </a:extLst>
        </xdr:cNvPr>
        <xdr:cNvSpPr txBox="1"/>
      </xdr:nvSpPr>
      <xdr:spPr>
        <a:xfrm>
          <a:off x="2271122" y="19426914"/>
          <a:ext cx="930903" cy="190501"/>
        </a:xfrm>
        <a:prstGeom prst="rect">
          <a:avLst/>
        </a:prstGeom>
        <a:solidFill>
          <a:srgbClr val="FFFF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latin typeface="UD デジタル 教科書体 NP-R" panose="02020400000000000000" pitchFamily="18" charset="-128"/>
              <a:ea typeface="UD デジタル 教科書体 NP-R" panose="02020400000000000000" pitchFamily="18" charset="-128"/>
            </a:rPr>
            <a:t>経費内訳書</a:t>
          </a:r>
        </a:p>
      </xdr:txBody>
    </xdr:sp>
    <xdr:clientData/>
  </xdr:twoCellAnchor>
  <xdr:twoCellAnchor>
    <xdr:from>
      <xdr:col>1</xdr:col>
      <xdr:colOff>234461</xdr:colOff>
      <xdr:row>44</xdr:row>
      <xdr:rowOff>131886</xdr:rowOff>
    </xdr:from>
    <xdr:to>
      <xdr:col>1</xdr:col>
      <xdr:colOff>483577</xdr:colOff>
      <xdr:row>44</xdr:row>
      <xdr:rowOff>234462</xdr:rowOff>
    </xdr:to>
    <xdr:sp macro="" textlink="">
      <xdr:nvSpPr>
        <xdr:cNvPr id="8" name="正方形/長方形 7">
          <a:extLst>
            <a:ext uri="{FF2B5EF4-FFF2-40B4-BE49-F238E27FC236}">
              <a16:creationId xmlns:a16="http://schemas.microsoft.com/office/drawing/2014/main" id="{90EDB6BD-F7E3-4928-994B-3BC161CD1E11}"/>
            </a:ext>
          </a:extLst>
        </xdr:cNvPr>
        <xdr:cNvSpPr/>
      </xdr:nvSpPr>
      <xdr:spPr>
        <a:xfrm>
          <a:off x="644769" y="10836521"/>
          <a:ext cx="249116" cy="10257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43961</xdr:colOff>
      <xdr:row>56</xdr:row>
      <xdr:rowOff>183172</xdr:rowOff>
    </xdr:from>
    <xdr:to>
      <xdr:col>4</xdr:col>
      <xdr:colOff>219807</xdr:colOff>
      <xdr:row>57</xdr:row>
      <xdr:rowOff>51287</xdr:rowOff>
    </xdr:to>
    <xdr:sp macro="" textlink="">
      <xdr:nvSpPr>
        <xdr:cNvPr id="33" name="正方形/長方形 32">
          <a:extLst>
            <a:ext uri="{FF2B5EF4-FFF2-40B4-BE49-F238E27FC236}">
              <a16:creationId xmlns:a16="http://schemas.microsoft.com/office/drawing/2014/main" id="{79AEB59E-EF3D-4C3C-A299-85EC9C92C2C2}"/>
            </a:ext>
          </a:extLst>
        </xdr:cNvPr>
        <xdr:cNvSpPr/>
      </xdr:nvSpPr>
      <xdr:spPr>
        <a:xfrm>
          <a:off x="2066192" y="13877191"/>
          <a:ext cx="175846" cy="117231"/>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263769</xdr:colOff>
      <xdr:row>22</xdr:row>
      <xdr:rowOff>131884</xdr:rowOff>
    </xdr:from>
    <xdr:to>
      <xdr:col>1</xdr:col>
      <xdr:colOff>542193</xdr:colOff>
      <xdr:row>23</xdr:row>
      <xdr:rowOff>58615</xdr:rowOff>
    </xdr:to>
    <xdr:sp macro="" textlink="">
      <xdr:nvSpPr>
        <xdr:cNvPr id="34" name="正方形/長方形 33">
          <a:extLst>
            <a:ext uri="{FF2B5EF4-FFF2-40B4-BE49-F238E27FC236}">
              <a16:creationId xmlns:a16="http://schemas.microsoft.com/office/drawing/2014/main" id="{3BCE35B8-3C50-4FA0-AB53-B2BA72388232}"/>
            </a:ext>
          </a:extLst>
        </xdr:cNvPr>
        <xdr:cNvSpPr/>
      </xdr:nvSpPr>
      <xdr:spPr>
        <a:xfrm>
          <a:off x="674077" y="5355980"/>
          <a:ext cx="278424" cy="17584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1</xdr:col>
      <xdr:colOff>263768</xdr:colOff>
      <xdr:row>22</xdr:row>
      <xdr:rowOff>58616</xdr:rowOff>
    </xdr:from>
    <xdr:to>
      <xdr:col>1</xdr:col>
      <xdr:colOff>615461</xdr:colOff>
      <xdr:row>23</xdr:row>
      <xdr:rowOff>205153</xdr:rowOff>
    </xdr:to>
    <xdr:sp macro="" textlink="">
      <xdr:nvSpPr>
        <xdr:cNvPr id="9" name="テキスト ボックス 8">
          <a:extLst>
            <a:ext uri="{FF2B5EF4-FFF2-40B4-BE49-F238E27FC236}">
              <a16:creationId xmlns:a16="http://schemas.microsoft.com/office/drawing/2014/main" id="{0BC7C7D5-AEAB-4D41-B107-ADDAAE801449}"/>
            </a:ext>
          </a:extLst>
        </xdr:cNvPr>
        <xdr:cNvSpPr txBox="1"/>
      </xdr:nvSpPr>
      <xdr:spPr>
        <a:xfrm>
          <a:off x="674076" y="5282712"/>
          <a:ext cx="351693" cy="395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8</a:t>
          </a:r>
          <a:endParaRPr kumimoji="1" lang="ja-JP" altLang="en-US" sz="1100" b="1">
            <a:latin typeface="+mn-ea"/>
            <a:ea typeface="+mn-ea"/>
          </a:endParaRPr>
        </a:p>
      </xdr:txBody>
    </xdr:sp>
    <xdr:clientData/>
  </xdr:twoCellAnchor>
  <xdr:twoCellAnchor>
    <xdr:from>
      <xdr:col>1</xdr:col>
      <xdr:colOff>219808</xdr:colOff>
      <xdr:row>44</xdr:row>
      <xdr:rowOff>14654</xdr:rowOff>
    </xdr:from>
    <xdr:to>
      <xdr:col>1</xdr:col>
      <xdr:colOff>571501</xdr:colOff>
      <xdr:row>45</xdr:row>
      <xdr:rowOff>161192</xdr:rowOff>
    </xdr:to>
    <xdr:sp macro="" textlink="">
      <xdr:nvSpPr>
        <xdr:cNvPr id="35" name="テキスト ボックス 34">
          <a:extLst>
            <a:ext uri="{FF2B5EF4-FFF2-40B4-BE49-F238E27FC236}">
              <a16:creationId xmlns:a16="http://schemas.microsoft.com/office/drawing/2014/main" id="{CF417609-3501-4FAE-9170-EC47676D2BBB}"/>
            </a:ext>
          </a:extLst>
        </xdr:cNvPr>
        <xdr:cNvSpPr txBox="1"/>
      </xdr:nvSpPr>
      <xdr:spPr>
        <a:xfrm>
          <a:off x="630116" y="10719289"/>
          <a:ext cx="351693" cy="395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8</a:t>
          </a:r>
          <a:endParaRPr kumimoji="1" lang="ja-JP" altLang="en-US" sz="1100" b="1">
            <a:latin typeface="+mn-ea"/>
            <a:ea typeface="+mn-ea"/>
          </a:endParaRPr>
        </a:p>
      </xdr:txBody>
    </xdr:sp>
    <xdr:clientData/>
  </xdr:twoCellAnchor>
  <xdr:twoCellAnchor>
    <xdr:from>
      <xdr:col>4</xdr:col>
      <xdr:colOff>5862</xdr:colOff>
      <xdr:row>56</xdr:row>
      <xdr:rowOff>64478</xdr:rowOff>
    </xdr:from>
    <xdr:to>
      <xdr:col>4</xdr:col>
      <xdr:colOff>357555</xdr:colOff>
      <xdr:row>57</xdr:row>
      <xdr:rowOff>211015</xdr:rowOff>
    </xdr:to>
    <xdr:sp macro="" textlink="">
      <xdr:nvSpPr>
        <xdr:cNvPr id="36" name="テキスト ボックス 35">
          <a:extLst>
            <a:ext uri="{FF2B5EF4-FFF2-40B4-BE49-F238E27FC236}">
              <a16:creationId xmlns:a16="http://schemas.microsoft.com/office/drawing/2014/main" id="{B8CB1854-5470-49C5-85FC-C868CAD851E6}"/>
            </a:ext>
          </a:extLst>
        </xdr:cNvPr>
        <xdr:cNvSpPr txBox="1"/>
      </xdr:nvSpPr>
      <xdr:spPr>
        <a:xfrm>
          <a:off x="2028093" y="13758497"/>
          <a:ext cx="351693" cy="395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8</a:t>
          </a:r>
          <a:endParaRPr kumimoji="1" lang="ja-JP" altLang="en-US" sz="1100" b="1">
            <a:latin typeface="+mn-ea"/>
            <a:ea typeface="+mn-ea"/>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1B112B-64F2-4406-9774-AFD1D07A2907}" name="syunyu" displayName="syunyu" ref="A2:H200" totalsRowShown="0" headerRowDxfId="28" dataDxfId="26" headerRowBorderDxfId="27" tableBorderDxfId="25" totalsRowBorderDxfId="24" headerRowCellStyle="桁区切り">
  <autoFilter ref="A2:H200" xr:uid="{FE1B112B-64F2-4406-9774-AFD1D07A2907}"/>
  <tableColumns count="8">
    <tableColumn id="1" xr3:uid="{63C83F6F-35C0-418F-9561-EE5DD652B284}" name="年" dataDxfId="23"/>
    <tableColumn id="2" xr3:uid="{A269E708-A3A4-4D51-9F4F-E171D7A415D8}" name="月" dataDxfId="22"/>
    <tableColumn id="3" xr3:uid="{45B24800-9A01-4447-AD83-BFCF268F2051}" name="日" dataDxfId="21"/>
    <tableColumn id="4" xr3:uid="{85F92BBF-8362-474B-BF63-C8CCEEBE0475}" name="科　　目" dataDxfId="20"/>
    <tableColumn id="5" xr3:uid="{F079FB60-206E-460C-9F61-2FF2478C0F3D}" name="摘　　要" dataDxfId="19"/>
    <tableColumn id="6" xr3:uid="{00A656FB-ED0D-4D28-955F-C4846BFE90A6}" name="取引先" dataDxfId="18"/>
    <tableColumn id="7" xr3:uid="{32626185-BEF9-4F50-938C-65C04D549659}" name="収入金額" dataDxfId="17" dataCellStyle="桁区切り"/>
    <tableColumn id="8" xr3:uid="{B3B6C2C5-2B31-45C3-AD0E-239C63B890C7}" name="整理№" dataDxfId="1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keihi" displayName="keihi" ref="A2:M498" totalsRowShown="0" headerRowDxfId="15" dataDxfId="14" tableBorderDxfId="13">
  <autoFilter ref="A2:M498" xr:uid="{00000000-0009-0000-0100-000002000000}"/>
  <tableColumns count="13">
    <tableColumn id="1" xr3:uid="{00000000-0010-0000-0000-000001000000}" name="年" dataDxfId="12"/>
    <tableColumn id="2" xr3:uid="{00000000-0010-0000-0000-000002000000}" name="月" dataDxfId="11"/>
    <tableColumn id="3" xr3:uid="{00000000-0010-0000-0000-000003000000}" name="日" dataDxfId="10"/>
    <tableColumn id="4" xr3:uid="{00000000-0010-0000-0000-000004000000}" name="科　目" dataDxfId="9"/>
    <tableColumn id="5" xr3:uid="{00000000-0010-0000-0000-000005000000}" name="使用区分" dataDxfId="8"/>
    <tableColumn id="6" xr3:uid="{00000000-0010-0000-0000-000006000000}" name="摘　　要" dataDxfId="7"/>
    <tableColumn id="7" xr3:uid="{00000000-0010-0000-0000-000007000000}" name="取引先" dataDxfId="6"/>
    <tableColumn id="8" xr3:uid="{00000000-0010-0000-0000-000008000000}" name="支払金額" dataDxfId="5"/>
    <tableColumn id="9" xr3:uid="{00000000-0010-0000-0000-000009000000}" name="事業_x000a_割合" dataDxfId="4"/>
    <tableColumn id="10" xr3:uid="{00000000-0010-0000-0000-00000A000000}" name="経費金額" dataDxfId="3" dataCellStyle="桁区切り">
      <calculatedColumnFormula>IF(H3=0,"",IF(OR(I3=100,I3=""),H3,I3*H3))</calculatedColumnFormula>
    </tableColumn>
    <tableColumn id="11" xr3:uid="{00000000-0010-0000-0000-00000B000000}" name="整理№" dataDxfId="2"/>
    <tableColumn id="12" xr3:uid="{00000000-0010-0000-0000-00000C000000}" name="列1" dataDxfId="1">
      <calculatedColumnFormula>INDEX(リスト!D:D,MATCH(経費計算シート!D:D,リスト!E:E,0))</calculatedColumnFormula>
    </tableColumn>
    <tableColumn id="13" xr3:uid="{00000000-0010-0000-0000-00000D000000}" name="列2" dataDxfId="0">
      <calculatedColumnFormula>IF(E3="両",3,IF(E3="牛",2,1))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09"/>
  <sheetViews>
    <sheetView showRowColHeaders="0" tabSelected="1" zoomScale="130" zoomScaleNormal="130" workbookViewId="0">
      <selection activeCell="C11" sqref="C11:G11"/>
    </sheetView>
  </sheetViews>
  <sheetFormatPr defaultRowHeight="15"/>
  <cols>
    <col min="1" max="1" width="5.375" style="55" customWidth="1"/>
    <col min="2" max="2" width="8.625" style="55" customWidth="1"/>
    <col min="3" max="3" width="7" style="55" customWidth="1"/>
    <col min="4" max="4" width="5.5" style="55" customWidth="1"/>
    <col min="5" max="6" width="7" style="55" customWidth="1"/>
    <col min="7" max="7" width="24.125" style="55" customWidth="1"/>
    <col min="8" max="8" width="20.625" style="55" customWidth="1"/>
    <col min="9" max="9" width="3.125" style="47" customWidth="1"/>
    <col min="10" max="16384" width="9" style="47"/>
  </cols>
  <sheetData>
    <row r="1" spans="1:9" ht="25.5" customHeight="1">
      <c r="A1" s="140" t="s">
        <v>214</v>
      </c>
      <c r="B1" s="140"/>
      <c r="C1" s="140"/>
      <c r="D1" s="140"/>
      <c r="E1" s="140"/>
      <c r="F1" s="140"/>
      <c r="G1" s="140"/>
      <c r="H1" s="140"/>
    </row>
    <row r="2" spans="1:9" s="56" customFormat="1" ht="11.25" customHeight="1">
      <c r="A2" s="141"/>
      <c r="B2" s="141"/>
      <c r="C2" s="141"/>
      <c r="D2" s="141"/>
      <c r="E2" s="141"/>
      <c r="F2" s="141"/>
      <c r="G2" s="141"/>
      <c r="H2" s="141"/>
    </row>
    <row r="3" spans="1:9" ht="20.100000000000001" customHeight="1">
      <c r="A3" s="141" t="s">
        <v>234</v>
      </c>
      <c r="B3" s="141"/>
      <c r="C3" s="141"/>
      <c r="D3" s="141"/>
      <c r="E3" s="141"/>
      <c r="F3" s="141"/>
      <c r="G3" s="141"/>
      <c r="H3" s="141"/>
      <c r="I3" s="141"/>
    </row>
    <row r="4" spans="1:9" ht="15.75" customHeight="1">
      <c r="A4" s="141" t="s">
        <v>277</v>
      </c>
      <c r="B4" s="141"/>
      <c r="C4" s="141"/>
      <c r="D4" s="141"/>
      <c r="E4" s="141"/>
      <c r="F4" s="141"/>
      <c r="G4" s="141"/>
      <c r="H4" s="141"/>
    </row>
    <row r="5" spans="1:9" s="112" customFormat="1" ht="15.75" customHeight="1">
      <c r="A5" s="109"/>
      <c r="B5" s="109"/>
      <c r="C5" s="109"/>
      <c r="D5" s="109"/>
      <c r="E5" s="109"/>
      <c r="F5" s="109"/>
      <c r="G5" s="109"/>
      <c r="H5" s="109"/>
    </row>
    <row r="6" spans="1:9" ht="20.100000000000001" customHeight="1">
      <c r="A6" s="141" t="s">
        <v>177</v>
      </c>
      <c r="B6" s="141"/>
      <c r="C6" s="141"/>
      <c r="D6" s="141"/>
      <c r="E6" s="141"/>
      <c r="F6" s="141"/>
      <c r="G6" s="141"/>
      <c r="H6" s="141"/>
    </row>
    <row r="7" spans="1:9" ht="20.100000000000001" customHeight="1">
      <c r="A7" s="55" t="s">
        <v>245</v>
      </c>
      <c r="C7" s="63"/>
      <c r="D7" s="55" t="s">
        <v>178</v>
      </c>
    </row>
    <row r="8" spans="1:9" s="56" customFormat="1" ht="20.100000000000001" customHeight="1">
      <c r="A8" s="152" t="s">
        <v>246</v>
      </c>
      <c r="B8" s="152"/>
      <c r="C8" s="152"/>
      <c r="D8" s="152"/>
      <c r="E8" s="152"/>
      <c r="F8" s="152"/>
      <c r="G8" s="152"/>
      <c r="H8" s="152"/>
      <c r="I8" s="152"/>
    </row>
    <row r="9" spans="1:9" s="56" customFormat="1" ht="9.9499999999999993" customHeight="1" thickBot="1">
      <c r="H9" s="96"/>
    </row>
    <row r="10" spans="1:9" s="56" customFormat="1" ht="20.100000000000001" customHeight="1" thickTop="1" thickBot="1">
      <c r="B10" s="131" t="s">
        <v>231</v>
      </c>
      <c r="C10" s="68">
        <v>8</v>
      </c>
      <c r="D10" s="55" t="s">
        <v>175</v>
      </c>
      <c r="H10" s="96"/>
    </row>
    <row r="11" spans="1:9" s="56" customFormat="1" ht="20.100000000000001" customHeight="1" thickTop="1" thickBot="1">
      <c r="B11" s="132" t="s">
        <v>232</v>
      </c>
      <c r="C11" s="150"/>
      <c r="D11" s="151"/>
      <c r="E11" s="151"/>
      <c r="F11" s="151"/>
      <c r="G11" s="153"/>
      <c r="H11" s="97"/>
    </row>
    <row r="12" spans="1:9" s="56" customFormat="1" ht="20.100000000000001" customHeight="1" thickTop="1" thickBot="1">
      <c r="B12" s="132" t="s">
        <v>233</v>
      </c>
      <c r="C12" s="148"/>
      <c r="D12" s="149"/>
      <c r="E12" s="149"/>
      <c r="F12" s="149"/>
      <c r="G12" s="97"/>
      <c r="H12" s="86"/>
    </row>
    <row r="13" spans="1:9" s="56" customFormat="1" ht="20.100000000000001" customHeight="1" thickTop="1" thickBot="1">
      <c r="B13" s="132" t="s">
        <v>223</v>
      </c>
      <c r="C13" s="150"/>
      <c r="D13" s="151"/>
      <c r="E13" s="151"/>
      <c r="F13" s="151"/>
      <c r="G13" s="97"/>
      <c r="H13" s="86"/>
    </row>
    <row r="14" spans="1:9" ht="20.100000000000001" customHeight="1" thickTop="1">
      <c r="A14" s="141"/>
      <c r="B14" s="141"/>
      <c r="C14" s="141"/>
      <c r="D14" s="141"/>
      <c r="E14" s="141"/>
      <c r="F14" s="141"/>
      <c r="G14" s="141"/>
      <c r="H14" s="141"/>
    </row>
    <row r="15" spans="1:9" ht="20.100000000000001" customHeight="1">
      <c r="A15" s="64" t="s">
        <v>179</v>
      </c>
      <c r="B15" s="142" t="s">
        <v>241</v>
      </c>
      <c r="C15" s="142"/>
      <c r="D15" s="65" t="s">
        <v>180</v>
      </c>
      <c r="E15" s="65"/>
      <c r="F15" s="65"/>
      <c r="G15" s="65"/>
      <c r="H15" s="65"/>
    </row>
    <row r="16" spans="1:9" s="56" customFormat="1" ht="20.100000000000001" customHeight="1">
      <c r="A16" s="147" t="s">
        <v>243</v>
      </c>
      <c r="B16" s="147"/>
      <c r="C16" s="147"/>
      <c r="D16" s="147"/>
      <c r="E16" s="147"/>
      <c r="F16" s="147"/>
      <c r="G16" s="147"/>
      <c r="H16" s="147"/>
    </row>
    <row r="17" spans="1:8" ht="20.100000000000001" customHeight="1">
      <c r="A17" s="141" t="s">
        <v>236</v>
      </c>
      <c r="B17" s="141"/>
      <c r="C17" s="141"/>
      <c r="D17" s="141"/>
      <c r="E17" s="141"/>
      <c r="F17" s="141"/>
      <c r="G17" s="141"/>
      <c r="H17" s="141"/>
    </row>
    <row r="18" spans="1:8" ht="20.100000000000001" customHeight="1">
      <c r="A18" s="141" t="s">
        <v>237</v>
      </c>
      <c r="B18" s="141"/>
      <c r="C18" s="141"/>
      <c r="D18" s="141"/>
      <c r="E18" s="141"/>
      <c r="F18" s="141"/>
      <c r="G18" s="141"/>
      <c r="H18" s="141"/>
    </row>
    <row r="19" spans="1:8" ht="20.100000000000001" customHeight="1">
      <c r="A19" s="141" t="s">
        <v>238</v>
      </c>
      <c r="B19" s="141"/>
      <c r="C19" s="141"/>
      <c r="D19" s="141"/>
      <c r="E19" s="141"/>
      <c r="F19" s="141"/>
      <c r="G19" s="141"/>
      <c r="H19" s="141"/>
    </row>
    <row r="20" spans="1:8" ht="20.100000000000001" customHeight="1">
      <c r="A20" s="141" t="s">
        <v>239</v>
      </c>
      <c r="B20" s="141"/>
      <c r="C20" s="141"/>
      <c r="D20" s="141"/>
      <c r="E20" s="141"/>
      <c r="F20" s="141"/>
      <c r="G20" s="141"/>
      <c r="H20" s="141"/>
    </row>
    <row r="21" spans="1:8" ht="20.100000000000001" customHeight="1">
      <c r="A21" s="141" t="s">
        <v>240</v>
      </c>
      <c r="B21" s="141"/>
      <c r="C21" s="141"/>
      <c r="D21" s="141"/>
      <c r="E21" s="141"/>
      <c r="F21" s="141"/>
      <c r="G21" s="141"/>
      <c r="H21" s="141"/>
    </row>
    <row r="22" spans="1:8" s="56" customFormat="1" ht="20.100000000000001" customHeight="1">
      <c r="A22" s="141" t="s">
        <v>268</v>
      </c>
      <c r="B22" s="141"/>
      <c r="C22" s="141"/>
      <c r="D22" s="141"/>
      <c r="E22" s="141"/>
      <c r="F22" s="141"/>
      <c r="G22" s="141"/>
      <c r="H22" s="141"/>
    </row>
    <row r="23" spans="1:8" s="56" customFormat="1" ht="20.100000000000001" customHeight="1">
      <c r="A23" s="84"/>
      <c r="B23" s="84"/>
      <c r="C23" s="84"/>
      <c r="D23" s="84"/>
      <c r="E23" s="84"/>
      <c r="F23" s="84"/>
      <c r="G23" s="84"/>
      <c r="H23" s="84"/>
    </row>
    <row r="24" spans="1:8" s="56" customFormat="1" ht="20.100000000000001" customHeight="1">
      <c r="A24" s="81"/>
      <c r="B24" s="81"/>
      <c r="C24" s="81"/>
      <c r="D24" s="81"/>
      <c r="E24" s="81"/>
      <c r="F24" s="81"/>
      <c r="G24" s="81"/>
      <c r="H24" s="81"/>
    </row>
    <row r="25" spans="1:8" s="56" customFormat="1" ht="20.100000000000001" customHeight="1">
      <c r="A25" s="81"/>
      <c r="B25" s="81"/>
      <c r="C25" s="81"/>
      <c r="D25" s="81"/>
      <c r="E25" s="81"/>
      <c r="F25" s="81"/>
      <c r="G25" s="81"/>
      <c r="H25" s="81"/>
    </row>
    <row r="26" spans="1:8" s="56" customFormat="1" ht="20.100000000000001" customHeight="1">
      <c r="A26" s="81"/>
      <c r="B26" s="81"/>
      <c r="C26" s="81"/>
      <c r="D26" s="81"/>
      <c r="E26" s="81"/>
      <c r="F26" s="81"/>
      <c r="G26" s="81"/>
      <c r="H26" s="81"/>
    </row>
    <row r="27" spans="1:8" s="56" customFormat="1" ht="20.100000000000001" customHeight="1">
      <c r="A27" s="81"/>
      <c r="B27" s="81"/>
      <c r="C27" s="81"/>
      <c r="D27" s="81"/>
      <c r="E27" s="81"/>
      <c r="F27" s="81"/>
      <c r="G27" s="81"/>
      <c r="H27" s="81"/>
    </row>
    <row r="28" spans="1:8" s="56" customFormat="1" ht="20.100000000000001" customHeight="1">
      <c r="A28" s="81"/>
      <c r="B28" s="81"/>
      <c r="C28" s="81"/>
      <c r="D28" s="81"/>
      <c r="E28" s="81"/>
      <c r="F28" s="81"/>
      <c r="G28" s="81"/>
      <c r="H28" s="81"/>
    </row>
    <row r="29" spans="1:8" s="56" customFormat="1" ht="20.100000000000001" customHeight="1">
      <c r="A29" s="81"/>
      <c r="B29" s="81"/>
      <c r="C29" s="81"/>
      <c r="D29" s="81"/>
      <c r="E29" s="81"/>
      <c r="F29" s="81"/>
      <c r="G29" s="81"/>
      <c r="H29" s="81"/>
    </row>
    <row r="30" spans="1:8" s="56" customFormat="1" ht="20.100000000000001" customHeight="1">
      <c r="A30" s="81"/>
      <c r="B30" s="81"/>
      <c r="C30" s="81"/>
      <c r="D30" s="81"/>
      <c r="E30" s="81"/>
      <c r="F30" s="81"/>
      <c r="G30" s="81"/>
      <c r="H30" s="81"/>
    </row>
    <row r="31" spans="1:8" s="134" customFormat="1" ht="20.100000000000001" customHeight="1">
      <c r="A31" s="133"/>
      <c r="B31" s="133"/>
      <c r="C31" s="133"/>
      <c r="D31" s="133"/>
      <c r="E31" s="133"/>
      <c r="F31" s="133"/>
      <c r="G31" s="133"/>
      <c r="H31" s="133"/>
    </row>
    <row r="32" spans="1:8" ht="20.100000000000001" customHeight="1">
      <c r="A32" s="64" t="s">
        <v>181</v>
      </c>
      <c r="B32" s="143" t="s">
        <v>242</v>
      </c>
      <c r="C32" s="143"/>
      <c r="D32" s="65" t="s">
        <v>180</v>
      </c>
      <c r="E32" s="65"/>
      <c r="F32" s="65"/>
      <c r="G32" s="65"/>
      <c r="H32" s="65"/>
    </row>
    <row r="33" spans="1:9" s="56" customFormat="1" ht="20.100000000000001" customHeight="1">
      <c r="A33" s="147" t="s">
        <v>244</v>
      </c>
      <c r="B33" s="147"/>
      <c r="C33" s="147"/>
      <c r="D33" s="147"/>
      <c r="E33" s="147"/>
      <c r="F33" s="147"/>
      <c r="G33" s="147"/>
      <c r="H33" s="147"/>
    </row>
    <row r="34" spans="1:9" ht="20.100000000000001" customHeight="1">
      <c r="A34" s="141" t="s">
        <v>236</v>
      </c>
      <c r="B34" s="141"/>
      <c r="C34" s="141"/>
      <c r="D34" s="141"/>
      <c r="E34" s="141"/>
      <c r="F34" s="141"/>
      <c r="G34" s="141"/>
      <c r="H34" s="141"/>
      <c r="I34" s="56"/>
    </row>
    <row r="35" spans="1:9" ht="20.100000000000001" customHeight="1">
      <c r="A35" s="141" t="s">
        <v>247</v>
      </c>
      <c r="B35" s="141"/>
      <c r="C35" s="141"/>
      <c r="D35" s="141"/>
      <c r="E35" s="141"/>
      <c r="F35" s="141"/>
      <c r="G35" s="141"/>
      <c r="H35" s="141"/>
      <c r="I35" s="56"/>
    </row>
    <row r="36" spans="1:9" ht="20.100000000000001" customHeight="1">
      <c r="A36" s="141" t="s">
        <v>248</v>
      </c>
      <c r="B36" s="141"/>
      <c r="C36" s="141"/>
      <c r="D36" s="141"/>
      <c r="E36" s="141"/>
      <c r="F36" s="141"/>
      <c r="G36" s="141"/>
      <c r="H36" s="141"/>
      <c r="I36" s="56"/>
    </row>
    <row r="37" spans="1:9" s="56" customFormat="1" ht="20.100000000000001" customHeight="1">
      <c r="A37" s="141" t="s">
        <v>249</v>
      </c>
      <c r="B37" s="141"/>
      <c r="C37" s="141"/>
      <c r="D37" s="141"/>
      <c r="E37" s="141"/>
      <c r="F37" s="141"/>
      <c r="G37" s="141"/>
      <c r="H37" s="141"/>
      <c r="I37" s="141"/>
    </row>
    <row r="38" spans="1:9" s="56" customFormat="1" ht="20.100000000000001" customHeight="1">
      <c r="A38" s="141" t="s">
        <v>250</v>
      </c>
      <c r="B38" s="141"/>
      <c r="C38" s="141"/>
      <c r="D38" s="141"/>
      <c r="E38" s="141"/>
      <c r="F38" s="141"/>
      <c r="G38" s="141"/>
      <c r="H38" s="141"/>
    </row>
    <row r="39" spans="1:9" ht="20.100000000000001" customHeight="1">
      <c r="A39" s="141" t="s">
        <v>251</v>
      </c>
      <c r="B39" s="141"/>
      <c r="C39" s="141"/>
      <c r="D39" s="141"/>
      <c r="E39" s="141"/>
      <c r="F39" s="141"/>
      <c r="G39" s="141"/>
      <c r="H39" s="141"/>
      <c r="I39" s="56"/>
    </row>
    <row r="40" spans="1:9" ht="20.100000000000001" customHeight="1">
      <c r="A40" s="141" t="s">
        <v>252</v>
      </c>
      <c r="B40" s="141"/>
      <c r="C40" s="141"/>
      <c r="D40" s="141"/>
      <c r="E40" s="141"/>
      <c r="F40" s="141"/>
      <c r="G40" s="141"/>
      <c r="H40" s="141"/>
      <c r="I40" s="56"/>
    </row>
    <row r="41" spans="1:9" ht="20.100000000000001" customHeight="1">
      <c r="A41" s="141" t="s">
        <v>253</v>
      </c>
      <c r="B41" s="141"/>
      <c r="C41" s="141"/>
      <c r="D41" s="141"/>
      <c r="E41" s="141"/>
      <c r="F41" s="141"/>
      <c r="G41" s="141"/>
      <c r="H41" s="141"/>
      <c r="I41" s="56"/>
    </row>
    <row r="42" spans="1:9" ht="20.100000000000001" customHeight="1">
      <c r="A42" s="141" t="s">
        <v>254</v>
      </c>
      <c r="B42" s="141"/>
      <c r="C42" s="141"/>
      <c r="D42" s="141"/>
      <c r="E42" s="141"/>
      <c r="F42" s="141"/>
      <c r="G42" s="141"/>
      <c r="H42" s="141"/>
    </row>
    <row r="43" spans="1:9" ht="20.100000000000001" customHeight="1">
      <c r="A43" s="141" t="s">
        <v>255</v>
      </c>
      <c r="B43" s="141"/>
      <c r="C43" s="141"/>
      <c r="D43" s="141"/>
      <c r="E43" s="141"/>
      <c r="F43" s="141"/>
      <c r="G43" s="141"/>
      <c r="H43" s="141"/>
    </row>
    <row r="44" spans="1:9" s="56" customFormat="1" ht="20.100000000000001" customHeight="1">
      <c r="A44" s="141" t="s">
        <v>269</v>
      </c>
      <c r="B44" s="141"/>
      <c r="C44" s="141"/>
      <c r="D44" s="141"/>
      <c r="E44" s="141"/>
      <c r="F44" s="141"/>
      <c r="G44" s="141"/>
      <c r="H44" s="141"/>
    </row>
    <row r="45" spans="1:9" s="56" customFormat="1" ht="20.100000000000001" customHeight="1">
      <c r="A45" s="81"/>
      <c r="B45" s="81"/>
      <c r="C45" s="81"/>
      <c r="D45" s="81"/>
      <c r="E45" s="81"/>
      <c r="F45" s="81"/>
      <c r="G45" s="81"/>
      <c r="H45" s="81"/>
    </row>
    <row r="46" spans="1:9" s="56" customFormat="1" ht="20.100000000000001" customHeight="1">
      <c r="A46" s="81"/>
      <c r="B46" s="81"/>
      <c r="C46" s="81"/>
      <c r="D46" s="81"/>
      <c r="E46" s="81"/>
      <c r="F46" s="81"/>
      <c r="G46" s="81"/>
      <c r="H46" s="81"/>
    </row>
    <row r="47" spans="1:9" s="56" customFormat="1" ht="20.100000000000001" customHeight="1">
      <c r="A47" s="81"/>
      <c r="B47" s="81"/>
      <c r="C47" s="81"/>
      <c r="D47" s="81"/>
      <c r="E47" s="81"/>
      <c r="F47" s="81"/>
      <c r="G47" s="81"/>
      <c r="H47" s="81"/>
    </row>
    <row r="48" spans="1:9" s="56" customFormat="1" ht="20.100000000000001" customHeight="1">
      <c r="A48" s="81"/>
      <c r="B48" s="81"/>
      <c r="C48" s="81"/>
      <c r="D48" s="81"/>
      <c r="E48" s="81"/>
      <c r="F48" s="81"/>
      <c r="G48" s="81"/>
      <c r="H48" s="81"/>
    </row>
    <row r="49" spans="1:8" s="56" customFormat="1" ht="20.100000000000001" customHeight="1">
      <c r="A49" s="81"/>
      <c r="B49" s="81"/>
      <c r="C49" s="81"/>
      <c r="D49" s="81"/>
      <c r="E49" s="81"/>
      <c r="F49" s="81"/>
      <c r="G49" s="81"/>
      <c r="H49" s="81"/>
    </row>
    <row r="50" spans="1:8" s="56" customFormat="1" ht="20.100000000000001" customHeight="1">
      <c r="A50" s="81"/>
      <c r="B50" s="81"/>
      <c r="C50" s="81"/>
      <c r="D50" s="81"/>
      <c r="E50" s="81"/>
      <c r="F50" s="81"/>
      <c r="G50" s="81"/>
      <c r="H50" s="81"/>
    </row>
    <row r="51" spans="1:8" s="56" customFormat="1" ht="20.100000000000001" customHeight="1">
      <c r="A51" s="81"/>
      <c r="B51" s="81"/>
      <c r="C51" s="81"/>
      <c r="D51" s="81"/>
      <c r="E51" s="81"/>
      <c r="F51" s="81"/>
      <c r="G51" s="81"/>
      <c r="H51" s="81"/>
    </row>
    <row r="52" spans="1:8" s="134" customFormat="1" ht="20.100000000000001" customHeight="1">
      <c r="A52" s="133"/>
      <c r="B52" s="133"/>
      <c r="C52" s="133"/>
      <c r="D52" s="133"/>
      <c r="E52" s="133"/>
      <c r="F52" s="133"/>
      <c r="G52" s="133"/>
      <c r="H52" s="133"/>
    </row>
    <row r="53" spans="1:8" s="56" customFormat="1" ht="20.100000000000001" customHeight="1">
      <c r="A53" s="98"/>
      <c r="B53" s="98"/>
      <c r="C53" s="98"/>
      <c r="D53" s="98"/>
      <c r="E53" s="98"/>
      <c r="F53" s="98"/>
      <c r="G53" s="98"/>
      <c r="H53" s="98"/>
    </row>
    <row r="54" spans="1:8" ht="20.100000000000001" customHeight="1">
      <c r="A54" s="64" t="s">
        <v>199</v>
      </c>
      <c r="B54" s="145" t="s">
        <v>198</v>
      </c>
      <c r="C54" s="145"/>
      <c r="D54" s="146" t="s">
        <v>228</v>
      </c>
      <c r="E54" s="146"/>
      <c r="F54" s="146"/>
      <c r="G54" s="146"/>
      <c r="H54" s="146"/>
    </row>
    <row r="55" spans="1:8" ht="20.100000000000001" customHeight="1">
      <c r="A55" s="141" t="s">
        <v>256</v>
      </c>
      <c r="B55" s="141"/>
      <c r="C55" s="141"/>
      <c r="D55" s="141"/>
      <c r="E55" s="141"/>
      <c r="F55" s="141"/>
      <c r="G55" s="141"/>
      <c r="H55" s="141"/>
    </row>
    <row r="56" spans="1:8" ht="20.100000000000001" customHeight="1">
      <c r="A56" s="141" t="s">
        <v>257</v>
      </c>
      <c r="B56" s="141"/>
      <c r="C56" s="141"/>
      <c r="D56" s="141"/>
      <c r="E56" s="141"/>
      <c r="F56" s="141"/>
      <c r="G56" s="141"/>
      <c r="H56" s="141"/>
    </row>
    <row r="57" spans="1:8" s="56" customFormat="1" ht="20.100000000000001" customHeight="1">
      <c r="A57" s="81"/>
      <c r="B57" s="81"/>
      <c r="C57" s="81"/>
      <c r="D57" s="81"/>
      <c r="E57" s="81"/>
      <c r="F57" s="81"/>
      <c r="G57" s="81"/>
      <c r="H57" s="81"/>
    </row>
    <row r="58" spans="1:8" s="56" customFormat="1" ht="20.100000000000001" customHeight="1">
      <c r="A58" s="81"/>
      <c r="B58" s="81"/>
      <c r="C58" s="81"/>
      <c r="D58" s="81"/>
      <c r="E58" s="81"/>
      <c r="F58" s="81"/>
      <c r="G58" s="81"/>
      <c r="H58" s="81"/>
    </row>
    <row r="59" spans="1:8" s="56" customFormat="1" ht="20.100000000000001" customHeight="1">
      <c r="A59" s="81"/>
      <c r="B59" s="81"/>
      <c r="C59" s="81"/>
      <c r="D59" s="81"/>
      <c r="E59" s="81"/>
      <c r="F59" s="81"/>
      <c r="G59" s="81"/>
      <c r="H59" s="81"/>
    </row>
    <row r="60" spans="1:8" s="56" customFormat="1" ht="20.100000000000001" customHeight="1">
      <c r="A60" s="81"/>
      <c r="B60" s="81"/>
      <c r="C60" s="81"/>
      <c r="D60" s="81"/>
      <c r="E60" s="81"/>
      <c r="F60" s="81"/>
      <c r="G60" s="81"/>
      <c r="H60" s="81"/>
    </row>
    <row r="61" spans="1:8" s="56" customFormat="1" ht="20.100000000000001" customHeight="1">
      <c r="A61" s="81"/>
      <c r="B61" s="81"/>
      <c r="C61" s="81"/>
      <c r="D61" s="81"/>
      <c r="E61" s="81"/>
      <c r="F61" s="81"/>
      <c r="G61" s="81"/>
      <c r="H61" s="81"/>
    </row>
    <row r="62" spans="1:8" s="56" customFormat="1" ht="20.100000000000001" customHeight="1">
      <c r="A62" s="81"/>
      <c r="B62" s="81"/>
      <c r="C62" s="81"/>
      <c r="D62" s="81"/>
      <c r="E62" s="81"/>
      <c r="F62" s="81"/>
      <c r="G62" s="81"/>
      <c r="H62" s="81"/>
    </row>
    <row r="63" spans="1:8" s="56" customFormat="1" ht="20.100000000000001" customHeight="1">
      <c r="A63" s="81"/>
      <c r="B63" s="81"/>
      <c r="C63" s="81"/>
      <c r="D63" s="81"/>
      <c r="E63" s="81"/>
      <c r="F63" s="81"/>
      <c r="G63" s="81"/>
      <c r="H63" s="81"/>
    </row>
    <row r="64" spans="1:8" s="56" customFormat="1" ht="20.100000000000001" customHeight="1">
      <c r="A64" s="81"/>
      <c r="B64" s="81"/>
      <c r="C64" s="81"/>
      <c r="D64" s="81"/>
      <c r="E64" s="81"/>
      <c r="F64" s="81"/>
      <c r="G64" s="81"/>
      <c r="H64" s="81"/>
    </row>
    <row r="65" spans="1:13" s="56" customFormat="1" ht="20.100000000000001" customHeight="1">
      <c r="A65" s="81"/>
      <c r="B65" s="81"/>
      <c r="C65" s="81"/>
      <c r="D65" s="81"/>
      <c r="E65" s="81"/>
      <c r="F65" s="81"/>
      <c r="G65" s="81"/>
      <c r="H65" s="81"/>
    </row>
    <row r="66" spans="1:13" s="56" customFormat="1" ht="20.100000000000001" customHeight="1">
      <c r="A66" s="81"/>
      <c r="B66" s="81"/>
      <c r="C66" s="81"/>
      <c r="D66" s="81"/>
      <c r="E66" s="81"/>
      <c r="F66" s="81"/>
      <c r="G66" s="81"/>
      <c r="H66" s="81"/>
    </row>
    <row r="67" spans="1:13" ht="20.100000000000001" customHeight="1">
      <c r="A67" s="64" t="s">
        <v>201</v>
      </c>
      <c r="B67" s="145" t="s">
        <v>200</v>
      </c>
      <c r="C67" s="145"/>
      <c r="D67" s="146" t="s">
        <v>228</v>
      </c>
      <c r="E67" s="146"/>
      <c r="F67" s="146"/>
      <c r="G67" s="146"/>
      <c r="H67" s="146"/>
    </row>
    <row r="68" spans="1:13" ht="20.100000000000001" customHeight="1">
      <c r="A68" s="141" t="s">
        <v>259</v>
      </c>
      <c r="B68" s="141"/>
      <c r="C68" s="141"/>
      <c r="D68" s="141"/>
      <c r="E68" s="141"/>
      <c r="F68" s="141"/>
      <c r="G68" s="141"/>
      <c r="H68" s="141"/>
    </row>
    <row r="69" spans="1:13" s="56" customFormat="1" ht="20.100000000000001" customHeight="1">
      <c r="A69" s="144" t="s">
        <v>258</v>
      </c>
      <c r="B69" s="144"/>
      <c r="C69" s="144"/>
      <c r="D69" s="144"/>
      <c r="E69" s="144"/>
      <c r="F69" s="144"/>
      <c r="G69" s="144"/>
      <c r="H69" s="144"/>
    </row>
    <row r="70" spans="1:13" s="56" customFormat="1" ht="20.100000000000001" customHeight="1">
      <c r="A70" s="144" t="s">
        <v>285</v>
      </c>
      <c r="B70" s="144"/>
      <c r="C70" s="144"/>
      <c r="D70" s="144"/>
      <c r="E70" s="144"/>
      <c r="F70" s="144"/>
      <c r="G70" s="144"/>
      <c r="H70" s="144"/>
      <c r="I70" s="139"/>
      <c r="J70" s="139"/>
      <c r="K70" s="139"/>
    </row>
    <row r="71" spans="1:13" ht="20.100000000000001" customHeight="1">
      <c r="A71" s="141"/>
      <c r="B71" s="141"/>
      <c r="C71" s="141"/>
      <c r="D71" s="141"/>
      <c r="E71" s="141"/>
      <c r="F71" s="141"/>
      <c r="G71" s="141"/>
      <c r="H71" s="141"/>
      <c r="I71" s="56"/>
      <c r="J71" s="56"/>
      <c r="K71" s="56"/>
    </row>
    <row r="72" spans="1:13" s="56" customFormat="1" ht="20.100000000000001" customHeight="1">
      <c r="A72" s="64" t="s">
        <v>202</v>
      </c>
      <c r="B72" s="145" t="s">
        <v>203</v>
      </c>
      <c r="C72" s="145"/>
      <c r="D72" s="146" t="s">
        <v>228</v>
      </c>
      <c r="E72" s="146"/>
      <c r="F72" s="146"/>
      <c r="G72" s="146"/>
      <c r="H72" s="146"/>
      <c r="I72" s="47"/>
      <c r="J72" s="47"/>
      <c r="K72" s="47"/>
    </row>
    <row r="73" spans="1:13" s="56" customFormat="1" ht="20.100000000000001" customHeight="1">
      <c r="A73" s="144" t="s">
        <v>260</v>
      </c>
      <c r="B73" s="144"/>
      <c r="C73" s="144"/>
      <c r="D73" s="144"/>
      <c r="E73" s="144"/>
      <c r="F73" s="144"/>
      <c r="G73" s="144"/>
      <c r="H73" s="144"/>
      <c r="I73" s="144"/>
    </row>
    <row r="74" spans="1:13" s="56" customFormat="1" ht="20.100000000000001" customHeight="1">
      <c r="A74" s="141" t="s">
        <v>261</v>
      </c>
      <c r="B74" s="141"/>
      <c r="C74" s="141"/>
      <c r="D74" s="141"/>
      <c r="E74" s="141"/>
      <c r="F74" s="141"/>
      <c r="G74" s="141"/>
      <c r="H74" s="141"/>
    </row>
    <row r="75" spans="1:13" s="56" customFormat="1" ht="18" customHeight="1">
      <c r="A75" s="141" t="s">
        <v>262</v>
      </c>
      <c r="B75" s="141"/>
      <c r="C75" s="141"/>
      <c r="D75" s="141"/>
      <c r="E75" s="141"/>
      <c r="F75" s="141"/>
      <c r="G75" s="141"/>
      <c r="H75" s="141"/>
      <c r="L75" s="139"/>
      <c r="M75" s="139"/>
    </row>
    <row r="76" spans="1:13" s="56" customFormat="1" ht="20.100000000000001" customHeight="1">
      <c r="A76" s="141" t="s">
        <v>284</v>
      </c>
      <c r="B76" s="141"/>
      <c r="C76" s="141"/>
      <c r="D76" s="141"/>
      <c r="E76" s="141"/>
      <c r="F76" s="141"/>
      <c r="G76" s="141"/>
      <c r="H76" s="141"/>
      <c r="I76" s="139"/>
      <c r="J76" s="139"/>
      <c r="K76" s="139"/>
    </row>
    <row r="77" spans="1:13" ht="20.100000000000001" customHeight="1">
      <c r="A77" s="141"/>
      <c r="B77" s="141"/>
      <c r="C77" s="141"/>
      <c r="D77" s="141"/>
      <c r="E77" s="141"/>
      <c r="F77" s="141"/>
      <c r="G77" s="141"/>
      <c r="H77" s="141"/>
      <c r="I77" s="56"/>
      <c r="J77" s="56"/>
      <c r="K77" s="56"/>
      <c r="L77" s="56"/>
      <c r="M77" s="56"/>
    </row>
    <row r="78" spans="1:13" s="56" customFormat="1" ht="20.100000000000001" customHeight="1">
      <c r="A78" s="144" t="s">
        <v>196</v>
      </c>
      <c r="B78" s="144"/>
      <c r="C78" s="144"/>
      <c r="D78" s="144"/>
      <c r="E78" s="144"/>
      <c r="F78" s="144"/>
      <c r="G78" s="144"/>
      <c r="H78" s="144"/>
      <c r="L78" s="47"/>
      <c r="M78" s="47"/>
    </row>
    <row r="79" spans="1:13" ht="18" customHeight="1">
      <c r="A79" s="141" t="s">
        <v>263</v>
      </c>
      <c r="B79" s="141"/>
      <c r="C79" s="141"/>
      <c r="D79" s="141"/>
      <c r="E79" s="141"/>
      <c r="F79" s="141"/>
      <c r="G79" s="141"/>
      <c r="H79" s="141"/>
      <c r="L79" s="56"/>
      <c r="M79" s="56"/>
    </row>
    <row r="80" spans="1:13" ht="20.100000000000001" customHeight="1">
      <c r="A80" s="144" t="s">
        <v>264</v>
      </c>
      <c r="B80" s="144"/>
      <c r="C80" s="144"/>
      <c r="D80" s="144"/>
      <c r="E80" s="144"/>
      <c r="F80" s="144"/>
      <c r="G80" s="144"/>
      <c r="H80" s="144"/>
      <c r="I80" s="56"/>
      <c r="J80" s="56"/>
      <c r="K80" s="56"/>
    </row>
    <row r="81" spans="1:9" ht="20.100000000000001" customHeight="1">
      <c r="A81" s="141"/>
      <c r="B81" s="141"/>
      <c r="C81" s="141"/>
      <c r="D81" s="141"/>
      <c r="E81" s="141"/>
      <c r="F81" s="141"/>
      <c r="G81" s="141"/>
      <c r="H81" s="141"/>
    </row>
    <row r="82" spans="1:9" ht="20.100000000000001" customHeight="1">
      <c r="A82" s="144" t="s">
        <v>271</v>
      </c>
      <c r="B82" s="144"/>
      <c r="C82" s="144"/>
      <c r="D82" s="144"/>
      <c r="E82" s="144"/>
      <c r="F82" s="144"/>
      <c r="G82" s="144"/>
      <c r="H82" s="144"/>
    </row>
    <row r="83" spans="1:9" ht="20.100000000000001" customHeight="1">
      <c r="A83" s="141" t="s">
        <v>270</v>
      </c>
      <c r="B83" s="141"/>
      <c r="C83" s="141"/>
      <c r="D83" s="141"/>
      <c r="E83" s="141"/>
      <c r="F83" s="141"/>
      <c r="G83" s="141"/>
      <c r="H83" s="141"/>
      <c r="I83" s="141"/>
    </row>
    <row r="84" spans="1:9" ht="20.100000000000001" customHeight="1">
      <c r="A84" s="141" t="s">
        <v>267</v>
      </c>
      <c r="B84" s="141"/>
      <c r="C84" s="141"/>
      <c r="D84" s="141"/>
      <c r="E84" s="141"/>
      <c r="F84" s="141"/>
      <c r="G84" s="141"/>
      <c r="H84" s="141"/>
    </row>
    <row r="85" spans="1:9" ht="20.100000000000001" customHeight="1">
      <c r="A85" s="141"/>
      <c r="B85" s="141"/>
      <c r="C85" s="141"/>
      <c r="D85" s="141"/>
      <c r="E85" s="141"/>
      <c r="F85" s="141"/>
      <c r="G85" s="141"/>
      <c r="H85" s="141"/>
    </row>
    <row r="86" spans="1:9" ht="20.100000000000001" customHeight="1">
      <c r="A86" s="144" t="s">
        <v>279</v>
      </c>
      <c r="B86" s="144"/>
      <c r="C86" s="144"/>
      <c r="D86" s="144"/>
      <c r="E86" s="144"/>
      <c r="F86" s="144"/>
      <c r="G86" s="144"/>
      <c r="H86" s="144"/>
    </row>
    <row r="87" spans="1:9" ht="20.100000000000001" customHeight="1">
      <c r="A87" s="141" t="s">
        <v>280</v>
      </c>
      <c r="B87" s="141"/>
      <c r="C87" s="141"/>
      <c r="D87" s="141"/>
      <c r="E87" s="141"/>
      <c r="F87" s="141"/>
      <c r="G87" s="141"/>
      <c r="H87" s="141"/>
    </row>
    <row r="88" spans="1:9" ht="20.100000000000001" customHeight="1">
      <c r="A88" s="141" t="s">
        <v>281</v>
      </c>
      <c r="B88" s="141"/>
      <c r="C88" s="141"/>
      <c r="D88" s="141"/>
      <c r="E88" s="141"/>
      <c r="F88" s="141"/>
      <c r="G88" s="141"/>
      <c r="H88" s="141"/>
    </row>
    <row r="89" spans="1:9" ht="15.95" customHeight="1">
      <c r="A89" s="141" t="s">
        <v>282</v>
      </c>
      <c r="B89" s="141"/>
      <c r="C89" s="141"/>
      <c r="D89" s="141"/>
      <c r="E89" s="141"/>
      <c r="F89" s="141"/>
      <c r="G89" s="141"/>
      <c r="H89" s="141"/>
    </row>
    <row r="90" spans="1:9" ht="15.95" customHeight="1">
      <c r="A90" s="141"/>
      <c r="B90" s="141"/>
      <c r="C90" s="141"/>
      <c r="D90" s="141"/>
      <c r="E90" s="141"/>
      <c r="F90" s="141"/>
      <c r="G90" s="141"/>
      <c r="H90" s="141"/>
    </row>
    <row r="91" spans="1:9" ht="15.95" customHeight="1">
      <c r="A91" s="141"/>
      <c r="B91" s="141"/>
      <c r="C91" s="141"/>
      <c r="D91" s="141"/>
      <c r="E91" s="141"/>
      <c r="F91" s="141"/>
      <c r="G91" s="141"/>
      <c r="H91" s="141"/>
    </row>
    <row r="92" spans="1:9" ht="15.95" customHeight="1">
      <c r="A92" s="141"/>
      <c r="B92" s="141"/>
      <c r="C92" s="141"/>
      <c r="D92" s="141"/>
      <c r="E92" s="141"/>
      <c r="F92" s="141"/>
      <c r="G92" s="141"/>
      <c r="H92" s="141"/>
    </row>
    <row r="93" spans="1:9" ht="15.95" customHeight="1">
      <c r="A93" s="141"/>
      <c r="B93" s="141"/>
      <c r="C93" s="141"/>
      <c r="D93" s="141"/>
      <c r="E93" s="141"/>
      <c r="F93" s="141"/>
      <c r="G93" s="141"/>
      <c r="H93" s="141"/>
    </row>
    <row r="94" spans="1:9" ht="15.95" customHeight="1">
      <c r="A94" s="141"/>
      <c r="B94" s="141"/>
      <c r="C94" s="141"/>
      <c r="D94" s="141"/>
      <c r="E94" s="141"/>
      <c r="F94" s="141"/>
      <c r="G94" s="141"/>
      <c r="H94" s="141"/>
    </row>
    <row r="95" spans="1:9" ht="15.95" customHeight="1">
      <c r="A95" s="141"/>
      <c r="B95" s="141"/>
      <c r="C95" s="141"/>
      <c r="D95" s="141"/>
      <c r="E95" s="141"/>
      <c r="F95" s="141"/>
      <c r="G95" s="141"/>
      <c r="H95" s="141"/>
    </row>
    <row r="96" spans="1:9" ht="15.95" customHeight="1">
      <c r="A96" s="141"/>
      <c r="B96" s="141"/>
      <c r="C96" s="141"/>
      <c r="D96" s="141"/>
      <c r="E96" s="141"/>
      <c r="F96" s="141"/>
      <c r="G96" s="141"/>
      <c r="H96" s="141"/>
    </row>
    <row r="97" spans="1:8" ht="15.95" customHeight="1">
      <c r="A97" s="141"/>
      <c r="B97" s="141"/>
      <c r="C97" s="141"/>
      <c r="D97" s="141"/>
      <c r="E97" s="141"/>
      <c r="F97" s="141"/>
      <c r="G97" s="141"/>
      <c r="H97" s="141"/>
    </row>
    <row r="98" spans="1:8" ht="15.95" customHeight="1">
      <c r="A98" s="141"/>
      <c r="B98" s="141"/>
      <c r="C98" s="141"/>
      <c r="D98" s="141"/>
      <c r="E98" s="141"/>
      <c r="F98" s="141"/>
      <c r="G98" s="141"/>
      <c r="H98" s="141"/>
    </row>
    <row r="99" spans="1:8" ht="15.95" customHeight="1">
      <c r="A99" s="141"/>
      <c r="B99" s="141"/>
      <c r="C99" s="141"/>
      <c r="D99" s="141"/>
      <c r="E99" s="141"/>
      <c r="F99" s="141"/>
      <c r="G99" s="141"/>
      <c r="H99" s="141"/>
    </row>
    <row r="100" spans="1:8" ht="15.95" customHeight="1">
      <c r="A100" s="141"/>
      <c r="B100" s="141"/>
      <c r="C100" s="141"/>
      <c r="D100" s="141"/>
      <c r="E100" s="141"/>
      <c r="F100" s="141"/>
      <c r="G100" s="141"/>
      <c r="H100" s="141"/>
    </row>
    <row r="101" spans="1:8" ht="15.95" customHeight="1">
      <c r="A101" s="141"/>
      <c r="B101" s="141"/>
      <c r="C101" s="141"/>
      <c r="D101" s="141"/>
      <c r="E101" s="141"/>
      <c r="F101" s="141"/>
      <c r="G101" s="141"/>
      <c r="H101" s="141"/>
    </row>
    <row r="102" spans="1:8" ht="15.95" customHeight="1">
      <c r="A102" s="141"/>
      <c r="B102" s="141"/>
      <c r="C102" s="141"/>
      <c r="D102" s="141"/>
      <c r="E102" s="141"/>
      <c r="F102" s="141"/>
      <c r="G102" s="141"/>
      <c r="H102" s="141"/>
    </row>
    <row r="103" spans="1:8" ht="15.95" customHeight="1">
      <c r="A103" s="141"/>
      <c r="B103" s="141"/>
      <c r="C103" s="141"/>
      <c r="D103" s="141"/>
      <c r="E103" s="141"/>
      <c r="F103" s="141"/>
      <c r="G103" s="141"/>
      <c r="H103" s="141"/>
    </row>
    <row r="104" spans="1:8" ht="15.95" customHeight="1">
      <c r="A104" s="141"/>
      <c r="B104" s="141"/>
      <c r="C104" s="141"/>
      <c r="D104" s="141"/>
      <c r="E104" s="141"/>
      <c r="F104" s="141"/>
      <c r="G104" s="141"/>
      <c r="H104" s="141"/>
    </row>
    <row r="105" spans="1:8" ht="15.95" customHeight="1">
      <c r="A105" s="141"/>
      <c r="B105" s="141"/>
      <c r="C105" s="141"/>
      <c r="D105" s="141"/>
      <c r="E105" s="141"/>
      <c r="F105" s="141"/>
      <c r="G105" s="141"/>
      <c r="H105" s="141"/>
    </row>
    <row r="106" spans="1:8" ht="15.95" customHeight="1">
      <c r="A106" s="141"/>
      <c r="B106" s="141"/>
      <c r="C106" s="141"/>
      <c r="D106" s="141"/>
      <c r="E106" s="141"/>
      <c r="F106" s="141"/>
      <c r="G106" s="141"/>
      <c r="H106" s="141"/>
    </row>
    <row r="107" spans="1:8" ht="15.95" customHeight="1">
      <c r="A107" s="141"/>
      <c r="B107" s="141"/>
      <c r="C107" s="141"/>
      <c r="D107" s="141"/>
      <c r="E107" s="141"/>
      <c r="F107" s="141"/>
      <c r="G107" s="141"/>
      <c r="H107" s="141"/>
    </row>
    <row r="108" spans="1:8" ht="15.95" customHeight="1">
      <c r="A108" s="141"/>
      <c r="B108" s="141"/>
      <c r="C108" s="141"/>
      <c r="D108" s="141"/>
      <c r="E108" s="141"/>
      <c r="F108" s="141"/>
      <c r="G108" s="141"/>
      <c r="H108" s="141"/>
    </row>
    <row r="109" spans="1:8" ht="15.95" customHeight="1">
      <c r="A109" s="141"/>
      <c r="B109" s="141"/>
      <c r="C109" s="141"/>
      <c r="D109" s="141"/>
      <c r="E109" s="141"/>
      <c r="F109" s="141"/>
      <c r="G109" s="141"/>
      <c r="H109" s="141"/>
    </row>
    <row r="110" spans="1:8" ht="15.95" customHeight="1">
      <c r="A110" s="141"/>
      <c r="B110" s="141"/>
      <c r="C110" s="141"/>
      <c r="D110" s="141"/>
      <c r="E110" s="141"/>
      <c r="F110" s="141"/>
      <c r="G110" s="141"/>
      <c r="H110" s="141"/>
    </row>
    <row r="111" spans="1:8" ht="15.95" customHeight="1">
      <c r="A111" s="141"/>
      <c r="B111" s="141"/>
      <c r="C111" s="141"/>
      <c r="D111" s="141"/>
      <c r="E111" s="141"/>
      <c r="F111" s="141"/>
      <c r="G111" s="141"/>
      <c r="H111" s="141"/>
    </row>
    <row r="112" spans="1:8"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sheetData>
  <sheetProtection algorithmName="SHA-512" hashValue="CFYf8P1AxpvWRVoqem5AzZdOBkm17TmdTsIncT2uF+oMgyvBymWsJQiUJyV/G43YLt66FzoVkiguTBGdjeSSIQ==" saltValue="G4sMvYuTp8sGwJ6r+u/Peg==" spinCount="100000" sheet="1" objects="1" scenarios="1"/>
  <mergeCells count="82">
    <mergeCell ref="A83:I83"/>
    <mergeCell ref="A80:H80"/>
    <mergeCell ref="A79:H79"/>
    <mergeCell ref="A42:H42"/>
    <mergeCell ref="A71:H71"/>
    <mergeCell ref="A43:H43"/>
    <mergeCell ref="A78:H78"/>
    <mergeCell ref="A69:H69"/>
    <mergeCell ref="A73:I73"/>
    <mergeCell ref="A75:H75"/>
    <mergeCell ref="A77:H77"/>
    <mergeCell ref="A44:H44"/>
    <mergeCell ref="A76:H76"/>
    <mergeCell ref="A70:H70"/>
    <mergeCell ref="A16:H16"/>
    <mergeCell ref="C12:F12"/>
    <mergeCell ref="A3:I3"/>
    <mergeCell ref="A4:H4"/>
    <mergeCell ref="A6:H6"/>
    <mergeCell ref="A14:H14"/>
    <mergeCell ref="C13:F13"/>
    <mergeCell ref="A8:I8"/>
    <mergeCell ref="C11:G11"/>
    <mergeCell ref="A35:H35"/>
    <mergeCell ref="A36:H36"/>
    <mergeCell ref="A39:H39"/>
    <mergeCell ref="A40:H40"/>
    <mergeCell ref="A38:H38"/>
    <mergeCell ref="A37:I37"/>
    <mergeCell ref="A34:H34"/>
    <mergeCell ref="A17:H17"/>
    <mergeCell ref="A18:H18"/>
    <mergeCell ref="A19:H19"/>
    <mergeCell ref="A20:H20"/>
    <mergeCell ref="A21:H21"/>
    <mergeCell ref="A33:H33"/>
    <mergeCell ref="A22:H22"/>
    <mergeCell ref="A111:H111"/>
    <mergeCell ref="A109:H109"/>
    <mergeCell ref="A110:H110"/>
    <mergeCell ref="A99:H99"/>
    <mergeCell ref="A100:H100"/>
    <mergeCell ref="A101:H101"/>
    <mergeCell ref="A102:H102"/>
    <mergeCell ref="A106:H106"/>
    <mergeCell ref="A107:H107"/>
    <mergeCell ref="A108:H108"/>
    <mergeCell ref="A103:H103"/>
    <mergeCell ref="A104:H104"/>
    <mergeCell ref="A105:H105"/>
    <mergeCell ref="A95:H95"/>
    <mergeCell ref="A96:H96"/>
    <mergeCell ref="A97:H97"/>
    <mergeCell ref="A2:H2"/>
    <mergeCell ref="A89:H89"/>
    <mergeCell ref="A90:H90"/>
    <mergeCell ref="A91:H91"/>
    <mergeCell ref="A92:H92"/>
    <mergeCell ref="B54:C54"/>
    <mergeCell ref="B67:C67"/>
    <mergeCell ref="B72:C72"/>
    <mergeCell ref="A74:H74"/>
    <mergeCell ref="D54:H54"/>
    <mergeCell ref="D67:H67"/>
    <mergeCell ref="D72:H72"/>
    <mergeCell ref="A41:H41"/>
    <mergeCell ref="A1:H1"/>
    <mergeCell ref="A98:H98"/>
    <mergeCell ref="A87:H87"/>
    <mergeCell ref="A88:H88"/>
    <mergeCell ref="B15:C15"/>
    <mergeCell ref="B32:C32"/>
    <mergeCell ref="A81:H81"/>
    <mergeCell ref="A82:H82"/>
    <mergeCell ref="A84:H84"/>
    <mergeCell ref="A85:H85"/>
    <mergeCell ref="A86:H86"/>
    <mergeCell ref="A55:H55"/>
    <mergeCell ref="A56:H56"/>
    <mergeCell ref="A68:H68"/>
    <mergeCell ref="A93:H93"/>
    <mergeCell ref="A94:H94"/>
  </mergeCells>
  <phoneticPr fontId="2"/>
  <pageMargins left="0.59055118110236227" right="0.39370078740157483" top="0.59055118110236227" bottom="0.39370078740157483" header="0.31496062992125984" footer="0.31496062992125984"/>
  <pageSetup paperSize="9" scale="96" fitToHeight="0" orientation="portrait" r:id="rId1"/>
  <ignoredErrors>
    <ignoredError sqref="A15 A32 A54 A67 A7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954A-CB00-491B-BEC9-9A509AF5724B}">
  <sheetPr>
    <pageSetUpPr fitToPage="1"/>
  </sheetPr>
  <dimension ref="A1:B196"/>
  <sheetViews>
    <sheetView showRowColHeaders="0" zoomScale="115" zoomScaleNormal="115" workbookViewId="0">
      <selection sqref="A1:B1"/>
    </sheetView>
  </sheetViews>
  <sheetFormatPr defaultRowHeight="15"/>
  <cols>
    <col min="1" max="1" width="15.75" style="93" customWidth="1"/>
    <col min="2" max="2" width="79.5" style="93" customWidth="1"/>
    <col min="3" max="16384" width="9" style="56"/>
  </cols>
  <sheetData>
    <row r="1" spans="1:2" ht="30" customHeight="1">
      <c r="A1" s="154" t="s">
        <v>197</v>
      </c>
      <c r="B1" s="154"/>
    </row>
    <row r="2" spans="1:2" s="87" customFormat="1" ht="24.95" customHeight="1">
      <c r="A2" s="94" t="s">
        <v>99</v>
      </c>
      <c r="B2" s="94" t="s">
        <v>100</v>
      </c>
    </row>
    <row r="3" spans="1:2" ht="24.95" customHeight="1">
      <c r="A3" s="88" t="s">
        <v>83</v>
      </c>
      <c r="B3" s="155" t="s">
        <v>272</v>
      </c>
    </row>
    <row r="4" spans="1:2" ht="24.95" customHeight="1">
      <c r="A4" s="88" t="s">
        <v>84</v>
      </c>
      <c r="B4" s="156"/>
    </row>
    <row r="5" spans="1:2" ht="24.95" customHeight="1">
      <c r="A5" s="88" t="s">
        <v>85</v>
      </c>
      <c r="B5" s="156"/>
    </row>
    <row r="6" spans="1:2" ht="24.95" customHeight="1">
      <c r="A6" s="88" t="s">
        <v>96</v>
      </c>
      <c r="B6" s="157"/>
    </row>
    <row r="7" spans="1:2" ht="24.95" customHeight="1">
      <c r="A7" s="88" t="s">
        <v>86</v>
      </c>
      <c r="B7" s="155" t="s">
        <v>273</v>
      </c>
    </row>
    <row r="8" spans="1:2" ht="24.95" customHeight="1">
      <c r="A8" s="88" t="s">
        <v>87</v>
      </c>
      <c r="B8" s="156"/>
    </row>
    <row r="9" spans="1:2" ht="24.95" customHeight="1">
      <c r="A9" s="88" t="s">
        <v>88</v>
      </c>
      <c r="B9" s="157"/>
    </row>
    <row r="10" spans="1:2" ht="64.5" customHeight="1">
      <c r="A10" s="88" t="s">
        <v>94</v>
      </c>
      <c r="B10" s="89" t="s">
        <v>274</v>
      </c>
    </row>
    <row r="11" spans="1:2" ht="16.5" customHeight="1">
      <c r="A11" s="90"/>
      <c r="B11" s="83"/>
    </row>
    <row r="12" spans="1:2" ht="24.95" customHeight="1">
      <c r="A12" s="94" t="s">
        <v>176</v>
      </c>
      <c r="B12" s="94" t="s">
        <v>100</v>
      </c>
    </row>
    <row r="13" spans="1:2" ht="24.95" customHeight="1">
      <c r="A13" s="91" t="s">
        <v>32</v>
      </c>
      <c r="B13" s="92" t="s">
        <v>182</v>
      </c>
    </row>
    <row r="14" spans="1:2" ht="24.95" customHeight="1">
      <c r="A14" s="91" t="s">
        <v>1</v>
      </c>
      <c r="B14" s="92" t="s">
        <v>235</v>
      </c>
    </row>
    <row r="15" spans="1:2" ht="51.75" customHeight="1">
      <c r="A15" s="91" t="s">
        <v>2</v>
      </c>
      <c r="B15" s="92" t="s">
        <v>211</v>
      </c>
    </row>
    <row r="16" spans="1:2" ht="24.95" customHeight="1">
      <c r="A16" s="91" t="s">
        <v>3</v>
      </c>
      <c r="B16" s="92" t="s">
        <v>183</v>
      </c>
    </row>
    <row r="17" spans="1:2" ht="24.95" customHeight="1">
      <c r="A17" s="91" t="s">
        <v>4</v>
      </c>
      <c r="B17" s="92" t="s">
        <v>184</v>
      </c>
    </row>
    <row r="18" spans="1:2" ht="24.95" customHeight="1">
      <c r="A18" s="91" t="s">
        <v>5</v>
      </c>
      <c r="B18" s="92" t="s">
        <v>185</v>
      </c>
    </row>
    <row r="19" spans="1:2" ht="24.95" customHeight="1">
      <c r="A19" s="91" t="s">
        <v>6</v>
      </c>
      <c r="B19" s="92" t="s">
        <v>186</v>
      </c>
    </row>
    <row r="20" spans="1:2" ht="45">
      <c r="A20" s="91" t="s">
        <v>7</v>
      </c>
      <c r="B20" s="92" t="s">
        <v>218</v>
      </c>
    </row>
    <row r="21" spans="1:2" ht="24.95" customHeight="1">
      <c r="A21" s="91" t="s">
        <v>8</v>
      </c>
      <c r="B21" s="92" t="s">
        <v>187</v>
      </c>
    </row>
    <row r="22" spans="1:2" ht="24.95" customHeight="1">
      <c r="A22" s="91" t="s">
        <v>9</v>
      </c>
      <c r="B22" s="92" t="s">
        <v>188</v>
      </c>
    </row>
    <row r="23" spans="1:2" ht="24.95" customHeight="1">
      <c r="A23" s="91" t="s">
        <v>10</v>
      </c>
      <c r="B23" s="92" t="s">
        <v>212</v>
      </c>
    </row>
    <row r="24" spans="1:2" ht="45">
      <c r="A24" s="91" t="s">
        <v>11</v>
      </c>
      <c r="B24" s="92" t="s">
        <v>213</v>
      </c>
    </row>
    <row r="25" spans="1:2" ht="24.95" customHeight="1">
      <c r="A25" s="91" t="s">
        <v>12</v>
      </c>
      <c r="B25" s="92" t="s">
        <v>189</v>
      </c>
    </row>
    <row r="26" spans="1:2" ht="24.95" customHeight="1">
      <c r="A26" s="91" t="s">
        <v>13</v>
      </c>
      <c r="B26" s="92" t="s">
        <v>190</v>
      </c>
    </row>
    <row r="27" spans="1:2" ht="24.95" customHeight="1">
      <c r="A27" s="91" t="s">
        <v>14</v>
      </c>
      <c r="B27" s="92" t="s">
        <v>191</v>
      </c>
    </row>
    <row r="28" spans="1:2" ht="24.95" customHeight="1">
      <c r="A28" s="91" t="s">
        <v>15</v>
      </c>
      <c r="B28" s="92" t="s">
        <v>192</v>
      </c>
    </row>
    <row r="29" spans="1:2" ht="24.95" customHeight="1">
      <c r="A29" s="91" t="s">
        <v>16</v>
      </c>
      <c r="B29" s="92" t="s">
        <v>193</v>
      </c>
    </row>
    <row r="30" spans="1:2" ht="30" customHeight="1">
      <c r="A30" s="91" t="s">
        <v>17</v>
      </c>
      <c r="B30" s="92" t="s">
        <v>194</v>
      </c>
    </row>
    <row r="31" spans="1:2" ht="24.95" customHeight="1">
      <c r="A31" s="91" t="s">
        <v>18</v>
      </c>
      <c r="B31" s="92" t="s">
        <v>195</v>
      </c>
    </row>
    <row r="32" spans="1:2" ht="39.950000000000003" customHeight="1"/>
    <row r="33" ht="39.950000000000003" customHeight="1"/>
    <row r="34" ht="39.950000000000003" customHeight="1"/>
    <row r="35" ht="39.950000000000003" customHeight="1"/>
    <row r="36" ht="39.950000000000003" customHeight="1"/>
    <row r="37" ht="39.950000000000003" customHeight="1"/>
    <row r="38" ht="39.950000000000003" customHeight="1"/>
    <row r="39" ht="39.950000000000003" customHeight="1"/>
    <row r="40" ht="39.950000000000003" customHeight="1"/>
    <row r="41" ht="39.950000000000003" customHeight="1"/>
    <row r="42" ht="39.950000000000003" customHeight="1"/>
    <row r="43" ht="39.950000000000003" customHeight="1"/>
    <row r="44" ht="39.950000000000003" customHeight="1"/>
    <row r="45" ht="39.950000000000003" customHeight="1"/>
    <row r="46" ht="39.950000000000003" customHeight="1"/>
    <row r="47" ht="39.950000000000003" customHeight="1"/>
    <row r="48" ht="39.950000000000003" customHeight="1"/>
    <row r="49" ht="39.950000000000003" customHeight="1"/>
    <row r="50" ht="39.950000000000003" customHeight="1"/>
    <row r="51" ht="39.950000000000003" customHeight="1"/>
    <row r="52" ht="39.950000000000003" customHeight="1"/>
    <row r="53" ht="39.950000000000003" customHeight="1"/>
    <row r="54" ht="39.950000000000003" customHeight="1"/>
    <row r="55" ht="39.950000000000003" customHeight="1"/>
    <row r="56" ht="39.950000000000003" customHeight="1"/>
    <row r="57" ht="39.950000000000003" customHeight="1"/>
    <row r="58" ht="39.950000000000003" customHeight="1"/>
    <row r="59" ht="39.950000000000003" customHeight="1"/>
    <row r="60" ht="39.950000000000003" customHeight="1"/>
    <row r="61" ht="39.950000000000003" customHeight="1"/>
    <row r="62" ht="39.950000000000003" customHeight="1"/>
    <row r="63" ht="39.950000000000003" customHeight="1"/>
    <row r="64" ht="39.950000000000003" customHeight="1"/>
    <row r="65" ht="39.950000000000003" customHeight="1"/>
    <row r="66" ht="39.950000000000003" customHeight="1"/>
    <row r="67" ht="39.950000000000003" customHeight="1"/>
    <row r="68" ht="39.950000000000003" customHeight="1"/>
    <row r="69" ht="39.950000000000003" customHeight="1"/>
    <row r="70" ht="39.950000000000003" customHeight="1"/>
    <row r="71" ht="39.950000000000003" customHeight="1"/>
    <row r="72" ht="39.950000000000003" customHeight="1"/>
    <row r="73" ht="39.950000000000003" customHeight="1"/>
    <row r="74" ht="39.950000000000003" customHeight="1"/>
    <row r="75" ht="39.950000000000003" customHeight="1"/>
    <row r="76" ht="39.950000000000003" customHeight="1"/>
    <row r="77" ht="39.950000000000003" customHeight="1"/>
    <row r="78" ht="39.950000000000003" customHeight="1"/>
    <row r="79" ht="39.950000000000003" customHeight="1"/>
    <row r="80"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row r="92" ht="39.950000000000003" customHeight="1"/>
    <row r="93" ht="39.950000000000003" customHeight="1"/>
    <row r="94" ht="39.950000000000003" customHeight="1"/>
    <row r="95" ht="39.950000000000003" customHeight="1"/>
    <row r="96" ht="39.950000000000003" customHeight="1"/>
    <row r="97" ht="39.950000000000003" customHeight="1"/>
    <row r="98" ht="39.950000000000003" customHeight="1"/>
    <row r="99" ht="39.950000000000003" customHeight="1"/>
    <row r="100" ht="39.950000000000003" customHeight="1"/>
    <row r="101" ht="39.950000000000003" customHeight="1"/>
    <row r="102" ht="39.950000000000003" customHeight="1"/>
    <row r="103" ht="39.950000000000003" customHeight="1"/>
    <row r="104" ht="39.950000000000003" customHeight="1"/>
    <row r="105" ht="39.950000000000003" customHeight="1"/>
    <row r="106" ht="39.950000000000003" customHeight="1"/>
    <row r="107" ht="39.950000000000003" customHeight="1"/>
    <row r="108" ht="39.950000000000003" customHeight="1"/>
    <row r="109" ht="39.950000000000003" customHeight="1"/>
    <row r="110" ht="39.950000000000003" customHeight="1"/>
    <row r="111" ht="39.950000000000003" customHeight="1"/>
    <row r="112" ht="39.950000000000003" customHeight="1"/>
    <row r="113" ht="39.950000000000003" customHeight="1"/>
    <row r="114" ht="39.950000000000003" customHeight="1"/>
    <row r="115" ht="39.950000000000003" customHeight="1"/>
    <row r="116" ht="39.950000000000003" customHeight="1"/>
    <row r="117" ht="39.950000000000003" customHeight="1"/>
    <row r="118" ht="39.950000000000003" customHeight="1"/>
    <row r="119" ht="39.950000000000003" customHeight="1"/>
    <row r="120" ht="39.950000000000003" customHeight="1"/>
    <row r="121" ht="39.950000000000003" customHeight="1"/>
    <row r="122" ht="39.950000000000003" customHeight="1"/>
    <row r="123" ht="39.950000000000003" customHeight="1"/>
    <row r="124" ht="39.950000000000003" customHeight="1"/>
    <row r="125" ht="39.950000000000003" customHeight="1"/>
    <row r="126" ht="39.950000000000003" customHeight="1"/>
    <row r="127" ht="39.950000000000003" customHeight="1"/>
    <row r="128" ht="39.950000000000003" customHeight="1"/>
    <row r="129" ht="39.950000000000003" customHeight="1"/>
    <row r="130" ht="39.950000000000003" customHeight="1"/>
    <row r="131" ht="39.950000000000003" customHeight="1"/>
    <row r="132" ht="39.950000000000003" customHeight="1"/>
    <row r="133" ht="39.950000000000003" customHeight="1"/>
    <row r="134" ht="39.950000000000003" customHeight="1"/>
    <row r="135" ht="39.950000000000003" customHeight="1"/>
    <row r="136" ht="39.950000000000003" customHeight="1"/>
    <row r="137" ht="39.950000000000003" customHeight="1"/>
    <row r="138" ht="39.950000000000003" customHeight="1"/>
    <row r="139" ht="39.950000000000003" customHeight="1"/>
    <row r="140" ht="39.950000000000003" customHeight="1"/>
    <row r="141" ht="39.950000000000003" customHeight="1"/>
    <row r="142" ht="39.950000000000003" customHeight="1"/>
    <row r="143" ht="39.950000000000003" customHeight="1"/>
    <row r="144" ht="39.950000000000003" customHeight="1"/>
    <row r="145" ht="39.950000000000003" customHeight="1"/>
    <row r="146" ht="39.950000000000003" customHeight="1"/>
    <row r="147" ht="39.950000000000003" customHeight="1"/>
    <row r="148" ht="39.950000000000003" customHeight="1"/>
    <row r="149" ht="39.950000000000003" customHeight="1"/>
    <row r="150" ht="39.950000000000003" customHeight="1"/>
    <row r="151" ht="39.950000000000003" customHeight="1"/>
    <row r="152" ht="39.950000000000003" customHeight="1"/>
    <row r="153" ht="39.950000000000003" customHeight="1"/>
    <row r="154" ht="39.950000000000003" customHeight="1"/>
    <row r="155" ht="39.950000000000003" customHeight="1"/>
    <row r="156" ht="39.950000000000003" customHeight="1"/>
    <row r="157" ht="39.950000000000003" customHeight="1"/>
    <row r="158" ht="39.950000000000003" customHeight="1"/>
    <row r="159" ht="39.950000000000003" customHeight="1"/>
    <row r="160" ht="39.950000000000003" customHeight="1"/>
    <row r="161" ht="39.950000000000003" customHeight="1"/>
    <row r="162" ht="39.950000000000003" customHeight="1"/>
    <row r="163" ht="39.950000000000003" customHeight="1"/>
    <row r="164" ht="39.950000000000003" customHeight="1"/>
    <row r="165" ht="39.950000000000003" customHeight="1"/>
    <row r="166" ht="39.950000000000003" customHeight="1"/>
    <row r="167" ht="39.950000000000003" customHeight="1"/>
    <row r="168" ht="39.950000000000003" customHeight="1"/>
    <row r="169" ht="39.950000000000003" customHeight="1"/>
    <row r="170" ht="39.950000000000003" customHeight="1"/>
    <row r="171" ht="39.950000000000003" customHeight="1"/>
    <row r="172" ht="39.950000000000003" customHeight="1"/>
    <row r="173" ht="39.950000000000003" customHeight="1"/>
    <row r="174" ht="39.950000000000003" customHeight="1"/>
    <row r="175" ht="39.950000000000003" customHeight="1"/>
    <row r="176" ht="39.950000000000003" customHeight="1"/>
    <row r="177" ht="39.950000000000003" customHeight="1"/>
    <row r="178" ht="39.950000000000003" customHeight="1"/>
    <row r="179" ht="39.950000000000003" customHeight="1"/>
    <row r="180" ht="39.950000000000003" customHeight="1"/>
    <row r="181" ht="39.950000000000003" customHeight="1"/>
    <row r="182" ht="39.950000000000003" customHeight="1"/>
    <row r="183" ht="39.950000000000003" customHeight="1"/>
    <row r="184" ht="39.950000000000003" customHeight="1"/>
    <row r="185" ht="39.950000000000003" customHeight="1"/>
    <row r="186" ht="39.950000000000003" customHeight="1"/>
    <row r="187" ht="39.950000000000003" customHeight="1"/>
    <row r="188" ht="39.950000000000003" customHeight="1"/>
    <row r="189" ht="39.950000000000003" customHeight="1"/>
    <row r="190" ht="39.950000000000003" customHeight="1"/>
    <row r="191" ht="39.950000000000003" customHeight="1"/>
    <row r="192" ht="39.950000000000003" customHeight="1"/>
    <row r="193" ht="39.950000000000003" customHeight="1"/>
    <row r="194" ht="39.950000000000003" customHeight="1"/>
    <row r="195" ht="39.950000000000003" customHeight="1"/>
    <row r="196" ht="39.950000000000003" customHeight="1"/>
  </sheetData>
  <sheetProtection algorithmName="SHA-512" hashValue="xjacMDkTAMaMt4nIyUfm+LCK8ZGhOh+sQhCh8W5vPkmDqAV2SyG00kwixO5VeKdYwbFANM8skir2PuB8z1WH5Q==" saltValue="D0KA3aaJPwbrrqipdD+j5Q==" spinCount="100000" sheet="1" objects="1" scenarios="1"/>
  <mergeCells count="3">
    <mergeCell ref="A1:B1"/>
    <mergeCell ref="B3:B6"/>
    <mergeCell ref="B7:B9"/>
  </mergeCells>
  <phoneticPr fontId="2"/>
  <pageMargins left="0.70866141732283472" right="0.70866141732283472" top="0.59055118110236227" bottom="0.39370078740157483" header="0.31496062992125984" footer="0.31496062992125984"/>
  <pageSetup paperSize="9"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ECFF"/>
  </sheetPr>
  <dimension ref="A1:K200"/>
  <sheetViews>
    <sheetView showRowColHeaders="0" zoomScale="115" zoomScaleNormal="115" workbookViewId="0">
      <pane ySplit="2" topLeftCell="A3" activePane="bottomLeft" state="frozen"/>
      <selection pane="bottomLeft" activeCell="G3" sqref="G3:G4"/>
    </sheetView>
  </sheetViews>
  <sheetFormatPr defaultRowHeight="18.75"/>
  <cols>
    <col min="1" max="3" width="4.625" style="25" customWidth="1"/>
    <col min="4" max="4" width="13.625" style="2" customWidth="1"/>
    <col min="5" max="5" width="22.125" style="2" customWidth="1"/>
    <col min="6" max="6" width="15.625" style="2" customWidth="1"/>
    <col min="7" max="7" width="10.625" style="2" customWidth="1"/>
    <col min="8" max="8" width="6.25" style="2" customWidth="1"/>
    <col min="9" max="10" width="9" style="2" hidden="1" customWidth="1"/>
    <col min="11" max="16384" width="9" style="2"/>
  </cols>
  <sheetData>
    <row r="1" spans="1:11" ht="24.95" customHeight="1">
      <c r="A1" s="158" t="s">
        <v>207</v>
      </c>
      <c r="B1" s="158"/>
      <c r="C1" s="69">
        <f>使用説明!C10</f>
        <v>8</v>
      </c>
      <c r="D1" s="57" t="s">
        <v>265</v>
      </c>
      <c r="E1" s="57"/>
      <c r="F1" s="57"/>
      <c r="G1" s="57"/>
      <c r="H1" s="57"/>
      <c r="J1" s="26" t="str">
        <f>HYPERLINK("#メイン!B2","メインへジャンプ")</f>
        <v>メインへジャンプ</v>
      </c>
    </row>
    <row r="2" spans="1:11" s="9" customFormat="1" ht="33" customHeight="1">
      <c r="A2" s="33" t="s">
        <v>75</v>
      </c>
      <c r="B2" s="34" t="s">
        <v>76</v>
      </c>
      <c r="C2" s="34" t="s">
        <v>77</v>
      </c>
      <c r="D2" s="34" t="s">
        <v>164</v>
      </c>
      <c r="E2" s="34" t="s">
        <v>35</v>
      </c>
      <c r="F2" s="34" t="s">
        <v>19</v>
      </c>
      <c r="G2" s="35" t="s">
        <v>89</v>
      </c>
      <c r="H2" s="36" t="s">
        <v>34</v>
      </c>
      <c r="I2" s="27" t="s">
        <v>78</v>
      </c>
      <c r="K2" s="11"/>
    </row>
    <row r="3" spans="1:11" s="8" customFormat="1" ht="18" customHeight="1">
      <c r="A3" s="14"/>
      <c r="B3" s="15"/>
      <c r="C3" s="15"/>
      <c r="D3" s="16"/>
      <c r="E3" s="16"/>
      <c r="F3" s="16"/>
      <c r="G3" s="18"/>
      <c r="H3" s="23"/>
      <c r="I3" s="8" t="e">
        <f>INDEX(リスト!A:A,MATCH(収入計算シート!D:D,リスト!B:B,0))</f>
        <v>#N/A</v>
      </c>
      <c r="K3" s="10"/>
    </row>
    <row r="4" spans="1:11" s="8" customFormat="1" ht="18" customHeight="1">
      <c r="A4" s="14"/>
      <c r="B4" s="15"/>
      <c r="C4" s="15"/>
      <c r="D4" s="16"/>
      <c r="E4" s="16"/>
      <c r="F4" s="16"/>
      <c r="G4" s="18"/>
      <c r="H4" s="23"/>
      <c r="I4" s="8" t="e">
        <f>INDEX(リスト!A:A,MATCH(収入計算シート!D:D,リスト!B:B,0))</f>
        <v>#N/A</v>
      </c>
      <c r="K4" s="10"/>
    </row>
    <row r="5" spans="1:11" s="8" customFormat="1" ht="18" customHeight="1">
      <c r="A5" s="14"/>
      <c r="B5" s="15"/>
      <c r="C5" s="15"/>
      <c r="D5" s="16"/>
      <c r="E5" s="16"/>
      <c r="F5" s="16"/>
      <c r="G5" s="18"/>
      <c r="H5" s="23"/>
      <c r="I5" s="8" t="e">
        <f>INDEX(リスト!A:A,MATCH(収入計算シート!D:D,リスト!B:B,0))</f>
        <v>#N/A</v>
      </c>
      <c r="K5" s="10"/>
    </row>
    <row r="6" spans="1:11" s="8" customFormat="1" ht="18" customHeight="1">
      <c r="A6" s="14"/>
      <c r="B6" s="15"/>
      <c r="C6" s="15"/>
      <c r="D6" s="16"/>
      <c r="E6" s="16"/>
      <c r="F6" s="16"/>
      <c r="G6" s="18"/>
      <c r="H6" s="23"/>
      <c r="I6" s="8" t="e">
        <f>INDEX(リスト!A:A,MATCH(収入計算シート!D:D,リスト!B:B,0))</f>
        <v>#N/A</v>
      </c>
      <c r="K6" s="10"/>
    </row>
    <row r="7" spans="1:11" s="8" customFormat="1" ht="18" customHeight="1">
      <c r="A7" s="14"/>
      <c r="B7" s="15"/>
      <c r="C7" s="15"/>
      <c r="D7" s="16"/>
      <c r="E7" s="16"/>
      <c r="F7" s="16"/>
      <c r="G7" s="18"/>
      <c r="H7" s="23"/>
      <c r="I7" s="8" t="e">
        <f>INDEX(リスト!A:A,MATCH(収入計算シート!D:D,リスト!B:B,0))</f>
        <v>#N/A</v>
      </c>
      <c r="K7" s="10"/>
    </row>
    <row r="8" spans="1:11" s="8" customFormat="1" ht="18" customHeight="1">
      <c r="A8" s="14"/>
      <c r="B8" s="15"/>
      <c r="C8" s="15"/>
      <c r="D8" s="16"/>
      <c r="E8" s="16"/>
      <c r="F8" s="16"/>
      <c r="G8" s="18"/>
      <c r="H8" s="23"/>
      <c r="I8" s="8" t="e">
        <f>INDEX(リスト!A:A,MATCH(収入計算シート!D:D,リスト!B:B,0))</f>
        <v>#N/A</v>
      </c>
      <c r="K8" s="10"/>
    </row>
    <row r="9" spans="1:11" s="8" customFormat="1" ht="18" customHeight="1">
      <c r="A9" s="14"/>
      <c r="B9" s="15"/>
      <c r="C9" s="15"/>
      <c r="D9" s="16"/>
      <c r="E9" s="16"/>
      <c r="F9" s="16"/>
      <c r="G9" s="18"/>
      <c r="H9" s="23"/>
      <c r="I9" s="8" t="e">
        <f>INDEX(リスト!A:A,MATCH(収入計算シート!D:D,リスト!B:B,0))</f>
        <v>#N/A</v>
      </c>
      <c r="K9" s="10"/>
    </row>
    <row r="10" spans="1:11" s="8" customFormat="1" ht="18" customHeight="1">
      <c r="A10" s="14"/>
      <c r="B10" s="15"/>
      <c r="C10" s="15"/>
      <c r="D10" s="16"/>
      <c r="E10" s="16"/>
      <c r="F10" s="16"/>
      <c r="G10" s="18"/>
      <c r="H10" s="23"/>
      <c r="I10" s="8" t="e">
        <f>INDEX(リスト!A:A,MATCH(収入計算シート!D:D,リスト!B:B,0))</f>
        <v>#N/A</v>
      </c>
      <c r="K10" s="10"/>
    </row>
    <row r="11" spans="1:11" s="8" customFormat="1" ht="18" customHeight="1">
      <c r="A11" s="14"/>
      <c r="B11" s="15"/>
      <c r="C11" s="15"/>
      <c r="D11" s="16"/>
      <c r="E11" s="16"/>
      <c r="F11" s="16"/>
      <c r="G11" s="18"/>
      <c r="H11" s="23"/>
      <c r="I11" s="8" t="e">
        <f>INDEX(リスト!A:A,MATCH(収入計算シート!D:D,リスト!B:B,0))</f>
        <v>#N/A</v>
      </c>
      <c r="K11" s="10"/>
    </row>
    <row r="12" spans="1:11" s="8" customFormat="1" ht="18" customHeight="1">
      <c r="A12" s="14"/>
      <c r="B12" s="15"/>
      <c r="C12" s="15"/>
      <c r="D12" s="16"/>
      <c r="E12" s="16"/>
      <c r="F12" s="16"/>
      <c r="G12" s="18"/>
      <c r="H12" s="23"/>
      <c r="I12" s="8" t="e">
        <f>INDEX(リスト!A:A,MATCH(収入計算シート!D:D,リスト!B:B,0))</f>
        <v>#N/A</v>
      </c>
      <c r="K12" s="10"/>
    </row>
    <row r="13" spans="1:11" s="8" customFormat="1" ht="18" customHeight="1">
      <c r="A13" s="14"/>
      <c r="B13" s="15"/>
      <c r="C13" s="15"/>
      <c r="D13" s="16"/>
      <c r="E13" s="16"/>
      <c r="F13" s="16"/>
      <c r="G13" s="18"/>
      <c r="H13" s="23"/>
      <c r="I13" s="8" t="e">
        <f>INDEX(リスト!A:A,MATCH(収入計算シート!D:D,リスト!B:B,0))</f>
        <v>#N/A</v>
      </c>
      <c r="K13" s="10"/>
    </row>
    <row r="14" spans="1:11" s="8" customFormat="1" ht="18" customHeight="1">
      <c r="A14" s="14"/>
      <c r="B14" s="15"/>
      <c r="C14" s="15"/>
      <c r="D14" s="16"/>
      <c r="E14" s="16"/>
      <c r="F14" s="16"/>
      <c r="G14" s="18"/>
      <c r="H14" s="23"/>
      <c r="I14" s="8" t="e">
        <f>INDEX(リスト!A:A,MATCH(収入計算シート!D:D,リスト!B:B,0))</f>
        <v>#N/A</v>
      </c>
      <c r="K14" s="10"/>
    </row>
    <row r="15" spans="1:11" s="8" customFormat="1" ht="18" customHeight="1">
      <c r="A15" s="28"/>
      <c r="B15" s="15"/>
      <c r="C15" s="15"/>
      <c r="D15" s="16"/>
      <c r="E15" s="23"/>
      <c r="F15" s="23"/>
      <c r="G15" s="23"/>
      <c r="H15" s="23"/>
      <c r="I15" s="8" t="e">
        <f>INDEX(リスト!A:A,MATCH(収入計算シート!D:D,リスト!B:B,0))</f>
        <v>#N/A</v>
      </c>
      <c r="K15" s="10"/>
    </row>
    <row r="16" spans="1:11" s="8" customFormat="1" ht="18" customHeight="1">
      <c r="A16" s="29"/>
      <c r="B16" s="15"/>
      <c r="C16" s="15"/>
      <c r="D16" s="16"/>
      <c r="E16" s="32"/>
      <c r="F16" s="32"/>
      <c r="G16" s="23"/>
      <c r="H16" s="23"/>
      <c r="I16" s="8" t="e">
        <f>INDEX(リスト!A:A,MATCH(収入計算シート!D:D,リスト!B:B,0))</f>
        <v>#N/A</v>
      </c>
      <c r="K16" s="10"/>
    </row>
    <row r="17" spans="1:9">
      <c r="A17" s="28"/>
      <c r="B17" s="15"/>
      <c r="C17" s="15"/>
      <c r="D17" s="16"/>
      <c r="E17" s="23"/>
      <c r="F17" s="23"/>
      <c r="G17" s="23"/>
      <c r="H17" s="23"/>
      <c r="I17" s="8" t="e">
        <f>INDEX(リスト!A:A,MATCH(収入計算シート!D:D,リスト!B:B,0))</f>
        <v>#N/A</v>
      </c>
    </row>
    <row r="18" spans="1:9">
      <c r="A18" s="29"/>
      <c r="B18" s="15"/>
      <c r="C18" s="15"/>
      <c r="D18" s="16"/>
      <c r="E18" s="32"/>
      <c r="F18" s="32"/>
      <c r="G18" s="23"/>
      <c r="H18" s="23"/>
      <c r="I18" s="8" t="e">
        <f>INDEX(リスト!A:A,MATCH(収入計算シート!D:D,リスト!B:B,0))</f>
        <v>#N/A</v>
      </c>
    </row>
    <row r="19" spans="1:9">
      <c r="A19" s="28"/>
      <c r="B19" s="15"/>
      <c r="C19" s="15"/>
      <c r="D19" s="16"/>
      <c r="E19" s="23"/>
      <c r="F19" s="23"/>
      <c r="G19" s="23"/>
      <c r="H19" s="23"/>
      <c r="I19" s="8" t="e">
        <f>INDEX(リスト!A:A,MATCH(収入計算シート!D:D,リスト!B:B,0))</f>
        <v>#N/A</v>
      </c>
    </row>
    <row r="20" spans="1:9">
      <c r="A20" s="29"/>
      <c r="B20" s="15"/>
      <c r="C20" s="15"/>
      <c r="D20" s="16"/>
      <c r="E20" s="32"/>
      <c r="F20" s="32"/>
      <c r="G20" s="23"/>
      <c r="H20" s="23"/>
      <c r="I20" s="8" t="e">
        <f>INDEX(リスト!A:A,MATCH(収入計算シート!D:D,リスト!B:B,0))</f>
        <v>#N/A</v>
      </c>
    </row>
    <row r="21" spans="1:9">
      <c r="A21" s="28"/>
      <c r="B21" s="15"/>
      <c r="C21" s="15"/>
      <c r="D21" s="16"/>
      <c r="E21" s="23"/>
      <c r="F21" s="23"/>
      <c r="G21" s="23"/>
      <c r="H21" s="23"/>
      <c r="I21" s="8" t="e">
        <f>INDEX(リスト!A:A,MATCH(収入計算シート!D:D,リスト!B:B,0))</f>
        <v>#N/A</v>
      </c>
    </row>
    <row r="22" spans="1:9">
      <c r="A22" s="29"/>
      <c r="B22" s="15"/>
      <c r="C22" s="15"/>
      <c r="D22" s="16"/>
      <c r="E22" s="32"/>
      <c r="F22" s="32"/>
      <c r="G22" s="23"/>
      <c r="H22" s="23"/>
      <c r="I22" s="8" t="e">
        <f>INDEX(リスト!A:A,MATCH(収入計算シート!D:D,リスト!B:B,0))</f>
        <v>#N/A</v>
      </c>
    </row>
    <row r="23" spans="1:9">
      <c r="A23" s="28"/>
      <c r="B23" s="15"/>
      <c r="C23" s="15"/>
      <c r="D23" s="16"/>
      <c r="E23" s="23"/>
      <c r="F23" s="23"/>
      <c r="G23" s="23"/>
      <c r="H23" s="23"/>
      <c r="I23" s="8" t="e">
        <f>INDEX(リスト!A:A,MATCH(収入計算シート!D:D,リスト!B:B,0))</f>
        <v>#N/A</v>
      </c>
    </row>
    <row r="24" spans="1:9">
      <c r="A24" s="29"/>
      <c r="B24" s="15"/>
      <c r="C24" s="15"/>
      <c r="D24" s="16"/>
      <c r="E24" s="32"/>
      <c r="F24" s="32"/>
      <c r="G24" s="23"/>
      <c r="H24" s="23"/>
      <c r="I24" s="8" t="e">
        <f>INDEX(リスト!A:A,MATCH(収入計算シート!D:D,リスト!B:B,0))</f>
        <v>#N/A</v>
      </c>
    </row>
    <row r="25" spans="1:9">
      <c r="A25" s="28"/>
      <c r="B25" s="15"/>
      <c r="C25" s="15"/>
      <c r="D25" s="16"/>
      <c r="E25" s="23"/>
      <c r="F25" s="23"/>
      <c r="G25" s="23"/>
      <c r="H25" s="23"/>
      <c r="I25" s="8" t="e">
        <f>INDEX(リスト!A:A,MATCH(収入計算シート!D:D,リスト!B:B,0))</f>
        <v>#N/A</v>
      </c>
    </row>
    <row r="26" spans="1:9">
      <c r="A26" s="29"/>
      <c r="B26" s="15"/>
      <c r="C26" s="15"/>
      <c r="D26" s="16"/>
      <c r="E26" s="32"/>
      <c r="F26" s="32"/>
      <c r="G26" s="23"/>
      <c r="H26" s="23"/>
      <c r="I26" s="8" t="e">
        <f>INDEX(リスト!A:A,MATCH(収入計算シート!D:D,リスト!B:B,0))</f>
        <v>#N/A</v>
      </c>
    </row>
    <row r="27" spans="1:9">
      <c r="A27" s="28"/>
      <c r="B27" s="15"/>
      <c r="C27" s="15"/>
      <c r="D27" s="16"/>
      <c r="E27" s="23"/>
      <c r="F27" s="23"/>
      <c r="G27" s="23"/>
      <c r="H27" s="23"/>
      <c r="I27" s="8" t="e">
        <f>INDEX(リスト!A:A,MATCH(収入計算シート!D:D,リスト!B:B,0))</f>
        <v>#N/A</v>
      </c>
    </row>
    <row r="28" spans="1:9">
      <c r="A28" s="29"/>
      <c r="B28" s="15"/>
      <c r="C28" s="15"/>
      <c r="D28" s="16"/>
      <c r="E28" s="32"/>
      <c r="F28" s="32"/>
      <c r="G28" s="23"/>
      <c r="H28" s="23"/>
      <c r="I28" s="8" t="e">
        <f>INDEX(リスト!A:A,MATCH(収入計算シート!D:D,リスト!B:B,0))</f>
        <v>#N/A</v>
      </c>
    </row>
    <row r="29" spans="1:9">
      <c r="A29" s="28"/>
      <c r="B29" s="15"/>
      <c r="C29" s="15"/>
      <c r="D29" s="16"/>
      <c r="E29" s="23"/>
      <c r="F29" s="23"/>
      <c r="G29" s="23"/>
      <c r="H29" s="23"/>
      <c r="I29" s="8" t="e">
        <f>INDEX(リスト!A:A,MATCH(収入計算シート!D:D,リスト!B:B,0))</f>
        <v>#N/A</v>
      </c>
    </row>
    <row r="30" spans="1:9">
      <c r="A30" s="29"/>
      <c r="B30" s="15"/>
      <c r="C30" s="15"/>
      <c r="D30" s="16"/>
      <c r="E30" s="32"/>
      <c r="F30" s="32"/>
      <c r="G30" s="23"/>
      <c r="H30" s="23"/>
      <c r="I30" s="8" t="e">
        <f>INDEX(リスト!A:A,MATCH(収入計算シート!D:D,リスト!B:B,0))</f>
        <v>#N/A</v>
      </c>
    </row>
    <row r="31" spans="1:9">
      <c r="A31" s="28"/>
      <c r="B31" s="15"/>
      <c r="C31" s="15"/>
      <c r="D31" s="16"/>
      <c r="E31" s="23"/>
      <c r="F31" s="23"/>
      <c r="G31" s="23"/>
      <c r="H31" s="23"/>
      <c r="I31" s="8" t="e">
        <f>INDEX(リスト!A:A,MATCH(収入計算シート!D:D,リスト!B:B,0))</f>
        <v>#N/A</v>
      </c>
    </row>
    <row r="32" spans="1:9">
      <c r="A32" s="29"/>
      <c r="B32" s="15"/>
      <c r="C32" s="15"/>
      <c r="D32" s="16"/>
      <c r="E32" s="32"/>
      <c r="F32" s="32"/>
      <c r="G32" s="23"/>
      <c r="H32" s="23"/>
      <c r="I32" s="8" t="e">
        <f>INDEX(リスト!A:A,MATCH(収入計算シート!D:D,リスト!B:B,0))</f>
        <v>#N/A</v>
      </c>
    </row>
    <row r="33" spans="1:9">
      <c r="A33" s="28"/>
      <c r="B33" s="15"/>
      <c r="C33" s="15"/>
      <c r="D33" s="16"/>
      <c r="E33" s="23"/>
      <c r="F33" s="23"/>
      <c r="G33" s="23"/>
      <c r="H33" s="23"/>
      <c r="I33" s="8" t="e">
        <f>INDEX(リスト!A:A,MATCH(収入計算シート!D:D,リスト!B:B,0))</f>
        <v>#N/A</v>
      </c>
    </row>
    <row r="34" spans="1:9">
      <c r="A34" s="29"/>
      <c r="B34" s="15"/>
      <c r="C34" s="15"/>
      <c r="D34" s="16"/>
      <c r="E34" s="32"/>
      <c r="F34" s="32"/>
      <c r="G34" s="23"/>
      <c r="H34" s="23"/>
      <c r="I34" s="8" t="e">
        <f>INDEX(リスト!A:A,MATCH(収入計算シート!D:D,リスト!B:B,0))</f>
        <v>#N/A</v>
      </c>
    </row>
    <row r="35" spans="1:9">
      <c r="A35" s="28"/>
      <c r="B35" s="15"/>
      <c r="C35" s="15"/>
      <c r="D35" s="16"/>
      <c r="E35" s="23"/>
      <c r="F35" s="23"/>
      <c r="G35" s="23"/>
      <c r="H35" s="23"/>
      <c r="I35" s="8" t="e">
        <f>INDEX(リスト!A:A,MATCH(収入計算シート!D:D,リスト!B:B,0))</f>
        <v>#N/A</v>
      </c>
    </row>
    <row r="36" spans="1:9">
      <c r="A36" s="29"/>
      <c r="B36" s="15"/>
      <c r="C36" s="15"/>
      <c r="D36" s="16"/>
      <c r="E36" s="32"/>
      <c r="F36" s="32"/>
      <c r="G36" s="23"/>
      <c r="H36" s="23"/>
      <c r="I36" s="8" t="e">
        <f>INDEX(リスト!A:A,MATCH(収入計算シート!D:D,リスト!B:B,0))</f>
        <v>#N/A</v>
      </c>
    </row>
    <row r="37" spans="1:9">
      <c r="A37" s="28"/>
      <c r="B37" s="15"/>
      <c r="C37" s="15"/>
      <c r="D37" s="16"/>
      <c r="E37" s="23"/>
      <c r="F37" s="23"/>
      <c r="G37" s="23"/>
      <c r="H37" s="23"/>
      <c r="I37" s="8" t="e">
        <f>INDEX(リスト!A:A,MATCH(収入計算シート!D:D,リスト!B:B,0))</f>
        <v>#N/A</v>
      </c>
    </row>
    <row r="38" spans="1:9">
      <c r="A38" s="29"/>
      <c r="B38" s="15"/>
      <c r="C38" s="15"/>
      <c r="D38" s="16"/>
      <c r="E38" s="32"/>
      <c r="F38" s="32"/>
      <c r="G38" s="23"/>
      <c r="H38" s="23"/>
      <c r="I38" s="8" t="e">
        <f>INDEX(リスト!A:A,MATCH(収入計算シート!D:D,リスト!B:B,0))</f>
        <v>#N/A</v>
      </c>
    </row>
    <row r="39" spans="1:9">
      <c r="A39" s="28"/>
      <c r="B39" s="22"/>
      <c r="C39" s="22"/>
      <c r="D39" s="16"/>
      <c r="E39" s="23"/>
      <c r="F39" s="23"/>
      <c r="G39" s="23"/>
      <c r="H39" s="23"/>
      <c r="I39" s="8" t="e">
        <f>INDEX(リスト!A:A,MATCH(収入計算シート!D:D,リスト!B:B,0))</f>
        <v>#N/A</v>
      </c>
    </row>
    <row r="40" spans="1:9">
      <c r="A40" s="29"/>
      <c r="B40" s="30"/>
      <c r="C40" s="30"/>
      <c r="D40" s="31"/>
      <c r="E40" s="32"/>
      <c r="F40" s="32"/>
      <c r="G40" s="32"/>
      <c r="H40" s="23"/>
      <c r="I40" s="8" t="e">
        <f>INDEX(リスト!A:A,MATCH(収入計算シート!D:D,リスト!B:B,0))</f>
        <v>#N/A</v>
      </c>
    </row>
    <row r="41" spans="1:9">
      <c r="A41" s="28"/>
      <c r="B41" s="22"/>
      <c r="C41" s="22"/>
      <c r="D41" s="16"/>
      <c r="E41" s="23"/>
      <c r="F41" s="23"/>
      <c r="G41" s="23"/>
      <c r="H41" s="23"/>
      <c r="I41" s="8" t="e">
        <f>INDEX(リスト!A:A,MATCH(収入計算シート!D:D,リスト!B:B,0))</f>
        <v>#N/A</v>
      </c>
    </row>
    <row r="42" spans="1:9">
      <c r="A42" s="29"/>
      <c r="B42" s="30"/>
      <c r="C42" s="30"/>
      <c r="D42" s="31"/>
      <c r="E42" s="32"/>
      <c r="F42" s="32"/>
      <c r="G42" s="32"/>
      <c r="H42" s="23"/>
      <c r="I42" s="8" t="e">
        <f>INDEX(リスト!A:A,MATCH(収入計算シート!D:D,リスト!B:B,0))</f>
        <v>#N/A</v>
      </c>
    </row>
    <row r="43" spans="1:9">
      <c r="A43" s="28"/>
      <c r="B43" s="22"/>
      <c r="C43" s="22"/>
      <c r="D43" s="16"/>
      <c r="E43" s="23"/>
      <c r="F43" s="23"/>
      <c r="G43" s="23"/>
      <c r="H43" s="23"/>
      <c r="I43" s="8" t="e">
        <f>INDEX(リスト!A:A,MATCH(収入計算シート!D:D,リスト!B:B,0))</f>
        <v>#N/A</v>
      </c>
    </row>
    <row r="44" spans="1:9">
      <c r="A44" s="29"/>
      <c r="B44" s="30"/>
      <c r="C44" s="30"/>
      <c r="D44" s="31"/>
      <c r="E44" s="32"/>
      <c r="F44" s="32"/>
      <c r="G44" s="32"/>
      <c r="H44" s="23"/>
      <c r="I44" s="8" t="e">
        <f>INDEX(リスト!A:A,MATCH(収入計算シート!D:D,リスト!B:B,0))</f>
        <v>#N/A</v>
      </c>
    </row>
    <row r="45" spans="1:9">
      <c r="A45" s="28"/>
      <c r="B45" s="22"/>
      <c r="C45" s="22"/>
      <c r="D45" s="16"/>
      <c r="E45" s="23"/>
      <c r="F45" s="23"/>
      <c r="G45" s="23"/>
      <c r="H45" s="23"/>
      <c r="I45" s="8" t="e">
        <f>INDEX(リスト!A:A,MATCH(収入計算シート!D:D,リスト!B:B,0))</f>
        <v>#N/A</v>
      </c>
    </row>
    <row r="46" spans="1:9">
      <c r="A46" s="29"/>
      <c r="B46" s="30"/>
      <c r="C46" s="30"/>
      <c r="D46" s="31"/>
      <c r="E46" s="32"/>
      <c r="F46" s="32"/>
      <c r="G46" s="32"/>
      <c r="H46" s="23"/>
      <c r="I46" s="8" t="e">
        <f>INDEX(リスト!A:A,MATCH(収入計算シート!D:D,リスト!B:B,0))</f>
        <v>#N/A</v>
      </c>
    </row>
    <row r="47" spans="1:9">
      <c r="A47" s="28"/>
      <c r="B47" s="22"/>
      <c r="C47" s="22"/>
      <c r="D47" s="16"/>
      <c r="E47" s="23"/>
      <c r="F47" s="23"/>
      <c r="G47" s="23"/>
      <c r="H47" s="23"/>
      <c r="I47" s="8" t="e">
        <f>INDEX(リスト!A:A,MATCH(収入計算シート!D:D,リスト!B:B,0))</f>
        <v>#N/A</v>
      </c>
    </row>
    <row r="48" spans="1:9">
      <c r="A48" s="29"/>
      <c r="B48" s="30"/>
      <c r="C48" s="30"/>
      <c r="D48" s="31"/>
      <c r="E48" s="32"/>
      <c r="F48" s="32"/>
      <c r="G48" s="32"/>
      <c r="H48" s="23"/>
      <c r="I48" s="8" t="e">
        <f>INDEX(リスト!A:A,MATCH(収入計算シート!D:D,リスト!B:B,0))</f>
        <v>#N/A</v>
      </c>
    </row>
    <row r="49" spans="1:9">
      <c r="A49" s="28"/>
      <c r="B49" s="22"/>
      <c r="C49" s="22"/>
      <c r="D49" s="16"/>
      <c r="E49" s="23"/>
      <c r="F49" s="23"/>
      <c r="G49" s="23"/>
      <c r="H49" s="23"/>
      <c r="I49" s="8" t="e">
        <f>INDEX(リスト!A:A,MATCH(収入計算シート!D:D,リスト!B:B,0))</f>
        <v>#N/A</v>
      </c>
    </row>
    <row r="50" spans="1:9">
      <c r="A50" s="29"/>
      <c r="B50" s="30"/>
      <c r="C50" s="30"/>
      <c r="D50" s="31"/>
      <c r="E50" s="32"/>
      <c r="F50" s="32"/>
      <c r="G50" s="32"/>
      <c r="H50" s="23"/>
      <c r="I50" s="8" t="e">
        <f>INDEX(リスト!A:A,MATCH(収入計算シート!D:D,リスト!B:B,0))</f>
        <v>#N/A</v>
      </c>
    </row>
    <row r="51" spans="1:9">
      <c r="A51" s="28"/>
      <c r="B51" s="22"/>
      <c r="C51" s="22"/>
      <c r="D51" s="16"/>
      <c r="E51" s="23"/>
      <c r="F51" s="23"/>
      <c r="G51" s="23"/>
      <c r="H51" s="23"/>
      <c r="I51" s="8" t="e">
        <f>INDEX(リスト!A:A,MATCH(収入計算シート!D:D,リスト!B:B,0))</f>
        <v>#N/A</v>
      </c>
    </row>
    <row r="52" spans="1:9">
      <c r="A52" s="29"/>
      <c r="B52" s="30"/>
      <c r="C52" s="30"/>
      <c r="D52" s="31"/>
      <c r="E52" s="32"/>
      <c r="F52" s="32"/>
      <c r="G52" s="32"/>
      <c r="H52" s="23"/>
      <c r="I52" s="8" t="e">
        <f>INDEX(リスト!A:A,MATCH(収入計算シート!D:D,リスト!B:B,0))</f>
        <v>#N/A</v>
      </c>
    </row>
    <row r="53" spans="1:9">
      <c r="A53" s="28"/>
      <c r="B53" s="22"/>
      <c r="C53" s="22"/>
      <c r="D53" s="16"/>
      <c r="E53" s="23"/>
      <c r="F53" s="23"/>
      <c r="G53" s="23"/>
      <c r="H53" s="23"/>
      <c r="I53" s="8" t="e">
        <f>INDEX(リスト!A:A,MATCH(収入計算シート!D:D,リスト!B:B,0))</f>
        <v>#N/A</v>
      </c>
    </row>
    <row r="54" spans="1:9">
      <c r="A54" s="29"/>
      <c r="B54" s="30"/>
      <c r="C54" s="30"/>
      <c r="D54" s="31"/>
      <c r="E54" s="32"/>
      <c r="F54" s="32"/>
      <c r="G54" s="32"/>
      <c r="H54" s="23"/>
      <c r="I54" s="8" t="e">
        <f>INDEX(リスト!A:A,MATCH(収入計算シート!D:D,リスト!B:B,0))</f>
        <v>#N/A</v>
      </c>
    </row>
    <row r="55" spans="1:9">
      <c r="A55" s="28"/>
      <c r="B55" s="22"/>
      <c r="C55" s="22"/>
      <c r="D55" s="16"/>
      <c r="E55" s="23"/>
      <c r="F55" s="23"/>
      <c r="G55" s="23"/>
      <c r="H55" s="23"/>
      <c r="I55" s="8" t="e">
        <f>INDEX(リスト!A:A,MATCH(収入計算シート!D:D,リスト!B:B,0))</f>
        <v>#N/A</v>
      </c>
    </row>
    <row r="56" spans="1:9">
      <c r="A56" s="29"/>
      <c r="B56" s="30"/>
      <c r="C56" s="30"/>
      <c r="D56" s="31"/>
      <c r="E56" s="32"/>
      <c r="F56" s="32"/>
      <c r="G56" s="32"/>
      <c r="H56" s="23"/>
      <c r="I56" s="8" t="e">
        <f>INDEX(リスト!A:A,MATCH(収入計算シート!D:D,リスト!B:B,0))</f>
        <v>#N/A</v>
      </c>
    </row>
    <row r="57" spans="1:9">
      <c r="A57" s="28"/>
      <c r="B57" s="22"/>
      <c r="C57" s="22"/>
      <c r="D57" s="16"/>
      <c r="E57" s="23"/>
      <c r="F57" s="23"/>
      <c r="G57" s="23"/>
      <c r="H57" s="23"/>
      <c r="I57" s="8" t="e">
        <f>INDEX(リスト!A:A,MATCH(収入計算シート!D:D,リスト!B:B,0))</f>
        <v>#N/A</v>
      </c>
    </row>
    <row r="58" spans="1:9">
      <c r="A58" s="29"/>
      <c r="B58" s="30"/>
      <c r="C58" s="30"/>
      <c r="D58" s="31"/>
      <c r="E58" s="32"/>
      <c r="F58" s="32"/>
      <c r="G58" s="32"/>
      <c r="H58" s="23"/>
      <c r="I58" s="8" t="e">
        <f>INDEX(リスト!A:A,MATCH(収入計算シート!D:D,リスト!B:B,0))</f>
        <v>#N/A</v>
      </c>
    </row>
    <row r="59" spans="1:9">
      <c r="A59" s="28"/>
      <c r="B59" s="22"/>
      <c r="C59" s="22"/>
      <c r="D59" s="16"/>
      <c r="E59" s="23"/>
      <c r="F59" s="23"/>
      <c r="G59" s="23"/>
      <c r="H59" s="23"/>
      <c r="I59" s="8" t="e">
        <f>INDEX(リスト!A:A,MATCH(収入計算シート!D:D,リスト!B:B,0))</f>
        <v>#N/A</v>
      </c>
    </row>
    <row r="60" spans="1:9">
      <c r="A60" s="29"/>
      <c r="B60" s="30"/>
      <c r="C60" s="30"/>
      <c r="D60" s="31"/>
      <c r="E60" s="32"/>
      <c r="F60" s="32"/>
      <c r="G60" s="32"/>
      <c r="H60" s="23"/>
      <c r="I60" s="8" t="e">
        <f>INDEX(リスト!A:A,MATCH(収入計算シート!D:D,リスト!B:B,0))</f>
        <v>#N/A</v>
      </c>
    </row>
    <row r="61" spans="1:9">
      <c r="A61" s="28"/>
      <c r="B61" s="22"/>
      <c r="C61" s="22"/>
      <c r="D61" s="16"/>
      <c r="E61" s="23"/>
      <c r="F61" s="23"/>
      <c r="G61" s="23"/>
      <c r="H61" s="23"/>
      <c r="I61" s="8" t="e">
        <f>INDEX(リスト!A:A,MATCH(収入計算シート!D:D,リスト!B:B,0))</f>
        <v>#N/A</v>
      </c>
    </row>
    <row r="62" spans="1:9">
      <c r="A62" s="29"/>
      <c r="B62" s="30"/>
      <c r="C62" s="30"/>
      <c r="D62" s="31"/>
      <c r="E62" s="32"/>
      <c r="F62" s="32"/>
      <c r="G62" s="32"/>
      <c r="H62" s="23"/>
      <c r="I62" s="8" t="e">
        <f>INDEX(リスト!A:A,MATCH(収入計算シート!D:D,リスト!B:B,0))</f>
        <v>#N/A</v>
      </c>
    </row>
    <row r="63" spans="1:9">
      <c r="A63" s="28"/>
      <c r="B63" s="22"/>
      <c r="C63" s="22"/>
      <c r="D63" s="16"/>
      <c r="E63" s="23"/>
      <c r="F63" s="23"/>
      <c r="G63" s="23"/>
      <c r="H63" s="23"/>
      <c r="I63" s="8" t="e">
        <f>INDEX(リスト!A:A,MATCH(収入計算シート!D:D,リスト!B:B,0))</f>
        <v>#N/A</v>
      </c>
    </row>
    <row r="64" spans="1:9">
      <c r="A64" s="29"/>
      <c r="B64" s="30"/>
      <c r="C64" s="30"/>
      <c r="D64" s="31"/>
      <c r="E64" s="32"/>
      <c r="F64" s="32"/>
      <c r="G64" s="32"/>
      <c r="H64" s="23"/>
      <c r="I64" s="8" t="e">
        <f>INDEX(リスト!A:A,MATCH(収入計算シート!D:D,リスト!B:B,0))</f>
        <v>#N/A</v>
      </c>
    </row>
    <row r="65" spans="1:9">
      <c r="A65" s="28"/>
      <c r="B65" s="22"/>
      <c r="C65" s="22"/>
      <c r="D65" s="16"/>
      <c r="E65" s="23"/>
      <c r="F65" s="23"/>
      <c r="G65" s="23"/>
      <c r="H65" s="23"/>
      <c r="I65" s="8" t="e">
        <f>INDEX(リスト!A:A,MATCH(収入計算シート!D:D,リスト!B:B,0))</f>
        <v>#N/A</v>
      </c>
    </row>
    <row r="66" spans="1:9">
      <c r="A66" s="29"/>
      <c r="B66" s="30"/>
      <c r="C66" s="30"/>
      <c r="D66" s="31"/>
      <c r="E66" s="32"/>
      <c r="F66" s="32"/>
      <c r="G66" s="32"/>
      <c r="H66" s="23"/>
      <c r="I66" s="8" t="e">
        <f>INDEX(リスト!A:A,MATCH(収入計算シート!D:D,リスト!B:B,0))</f>
        <v>#N/A</v>
      </c>
    </row>
    <row r="67" spans="1:9">
      <c r="A67" s="28"/>
      <c r="B67" s="22"/>
      <c r="C67" s="22"/>
      <c r="D67" s="16"/>
      <c r="E67" s="23"/>
      <c r="F67" s="23"/>
      <c r="G67" s="23"/>
      <c r="H67" s="23"/>
      <c r="I67" s="8" t="e">
        <f>INDEX(リスト!A:A,MATCH(収入計算シート!D:D,リスト!B:B,0))</f>
        <v>#N/A</v>
      </c>
    </row>
    <row r="68" spans="1:9">
      <c r="A68" s="29"/>
      <c r="B68" s="30"/>
      <c r="C68" s="30"/>
      <c r="D68" s="31"/>
      <c r="E68" s="32"/>
      <c r="F68" s="32"/>
      <c r="G68" s="32"/>
      <c r="H68" s="23"/>
      <c r="I68" s="8" t="e">
        <f>INDEX(リスト!A:A,MATCH(収入計算シート!D:D,リスト!B:B,0))</f>
        <v>#N/A</v>
      </c>
    </row>
    <row r="69" spans="1:9">
      <c r="A69" s="28"/>
      <c r="B69" s="22"/>
      <c r="C69" s="22"/>
      <c r="D69" s="16"/>
      <c r="E69" s="23"/>
      <c r="F69" s="23"/>
      <c r="G69" s="23"/>
      <c r="H69" s="23"/>
      <c r="I69" s="8" t="e">
        <f>INDEX(リスト!A:A,MATCH(収入計算シート!D:D,リスト!B:B,0))</f>
        <v>#N/A</v>
      </c>
    </row>
    <row r="70" spans="1:9">
      <c r="A70" s="29"/>
      <c r="B70" s="30"/>
      <c r="C70" s="30"/>
      <c r="D70" s="31"/>
      <c r="E70" s="32"/>
      <c r="F70" s="32"/>
      <c r="G70" s="32"/>
      <c r="H70" s="23"/>
      <c r="I70" s="8" t="e">
        <f>INDEX(リスト!A:A,MATCH(収入計算シート!D:D,リスト!B:B,0))</f>
        <v>#N/A</v>
      </c>
    </row>
    <row r="71" spans="1:9">
      <c r="A71" s="28"/>
      <c r="B71" s="22"/>
      <c r="C71" s="22"/>
      <c r="D71" s="16"/>
      <c r="E71" s="23"/>
      <c r="F71" s="23"/>
      <c r="G71" s="23"/>
      <c r="H71" s="23"/>
      <c r="I71" s="8" t="e">
        <f>INDEX(リスト!A:A,MATCH(収入計算シート!D:D,リスト!B:B,0))</f>
        <v>#N/A</v>
      </c>
    </row>
    <row r="72" spans="1:9">
      <c r="A72" s="29"/>
      <c r="B72" s="30"/>
      <c r="C72" s="30"/>
      <c r="D72" s="31"/>
      <c r="E72" s="32"/>
      <c r="F72" s="32"/>
      <c r="G72" s="32"/>
      <c r="H72" s="23"/>
      <c r="I72" s="8" t="e">
        <f>INDEX(リスト!A:A,MATCH(収入計算シート!D:D,リスト!B:B,0))</f>
        <v>#N/A</v>
      </c>
    </row>
    <row r="73" spans="1:9">
      <c r="A73" s="28"/>
      <c r="B73" s="22"/>
      <c r="C73" s="22"/>
      <c r="D73" s="16"/>
      <c r="E73" s="23"/>
      <c r="F73" s="23"/>
      <c r="G73" s="23"/>
      <c r="H73" s="23"/>
      <c r="I73" s="8" t="e">
        <f>INDEX(リスト!A:A,MATCH(収入計算シート!D:D,リスト!B:B,0))</f>
        <v>#N/A</v>
      </c>
    </row>
    <row r="74" spans="1:9">
      <c r="A74" s="29"/>
      <c r="B74" s="30"/>
      <c r="C74" s="30"/>
      <c r="D74" s="31"/>
      <c r="E74" s="32"/>
      <c r="F74" s="32"/>
      <c r="G74" s="32"/>
      <c r="H74" s="23"/>
      <c r="I74" s="8" t="e">
        <f>INDEX(リスト!A:A,MATCH(収入計算シート!D:D,リスト!B:B,0))</f>
        <v>#N/A</v>
      </c>
    </row>
    <row r="75" spans="1:9">
      <c r="A75" s="28"/>
      <c r="B75" s="22"/>
      <c r="C75" s="22"/>
      <c r="D75" s="16"/>
      <c r="E75" s="23"/>
      <c r="F75" s="23"/>
      <c r="G75" s="23"/>
      <c r="H75" s="23"/>
      <c r="I75" s="8" t="e">
        <f>INDEX(リスト!A:A,MATCH(収入計算シート!D:D,リスト!B:B,0))</f>
        <v>#N/A</v>
      </c>
    </row>
    <row r="76" spans="1:9">
      <c r="A76" s="29"/>
      <c r="B76" s="30"/>
      <c r="C76" s="30"/>
      <c r="D76" s="31"/>
      <c r="E76" s="32"/>
      <c r="F76" s="32"/>
      <c r="G76" s="32"/>
      <c r="H76" s="23"/>
      <c r="I76" s="8" t="e">
        <f>INDEX(リスト!A:A,MATCH(収入計算シート!D:D,リスト!B:B,0))</f>
        <v>#N/A</v>
      </c>
    </row>
    <row r="77" spans="1:9">
      <c r="A77" s="28"/>
      <c r="B77" s="22"/>
      <c r="C77" s="22"/>
      <c r="D77" s="16"/>
      <c r="E77" s="23"/>
      <c r="F77" s="23"/>
      <c r="G77" s="23"/>
      <c r="H77" s="23"/>
      <c r="I77" s="8" t="e">
        <f>INDEX(リスト!A:A,MATCH(収入計算シート!D:D,リスト!B:B,0))</f>
        <v>#N/A</v>
      </c>
    </row>
    <row r="78" spans="1:9">
      <c r="A78" s="29"/>
      <c r="B78" s="30"/>
      <c r="C78" s="30"/>
      <c r="D78" s="31"/>
      <c r="E78" s="32"/>
      <c r="F78" s="32"/>
      <c r="G78" s="32"/>
      <c r="H78" s="23"/>
      <c r="I78" s="8" t="e">
        <f>INDEX(リスト!A:A,MATCH(収入計算シート!D:D,リスト!B:B,0))</f>
        <v>#N/A</v>
      </c>
    </row>
    <row r="79" spans="1:9">
      <c r="A79" s="28"/>
      <c r="B79" s="22"/>
      <c r="C79" s="22"/>
      <c r="D79" s="16"/>
      <c r="E79" s="23"/>
      <c r="F79" s="23"/>
      <c r="G79" s="23"/>
      <c r="H79" s="23"/>
      <c r="I79" s="8" t="e">
        <f>INDEX(リスト!A:A,MATCH(収入計算シート!D:D,リスト!B:B,0))</f>
        <v>#N/A</v>
      </c>
    </row>
    <row r="80" spans="1:9">
      <c r="A80" s="29"/>
      <c r="B80" s="30"/>
      <c r="C80" s="30"/>
      <c r="D80" s="31"/>
      <c r="E80" s="32"/>
      <c r="F80" s="32"/>
      <c r="G80" s="32"/>
      <c r="H80" s="23"/>
      <c r="I80" s="8" t="e">
        <f>INDEX(リスト!A:A,MATCH(収入計算シート!D:D,リスト!B:B,0))</f>
        <v>#N/A</v>
      </c>
    </row>
    <row r="81" spans="1:9">
      <c r="A81" s="28"/>
      <c r="B81" s="22"/>
      <c r="C81" s="22"/>
      <c r="D81" s="16"/>
      <c r="E81" s="23"/>
      <c r="F81" s="23"/>
      <c r="G81" s="23"/>
      <c r="H81" s="23"/>
      <c r="I81" s="8" t="e">
        <f>INDEX(リスト!A:A,MATCH(収入計算シート!D:D,リスト!B:B,0))</f>
        <v>#N/A</v>
      </c>
    </row>
    <row r="82" spans="1:9">
      <c r="A82" s="29"/>
      <c r="B82" s="30"/>
      <c r="C82" s="30"/>
      <c r="D82" s="31"/>
      <c r="E82" s="32"/>
      <c r="F82" s="32"/>
      <c r="G82" s="32"/>
      <c r="H82" s="23"/>
      <c r="I82" s="8" t="e">
        <f>INDEX(リスト!A:A,MATCH(収入計算シート!D:D,リスト!B:B,0))</f>
        <v>#N/A</v>
      </c>
    </row>
    <row r="83" spans="1:9">
      <c r="A83" s="28"/>
      <c r="B83" s="22"/>
      <c r="C83" s="22"/>
      <c r="D83" s="16"/>
      <c r="E83" s="23"/>
      <c r="F83" s="23"/>
      <c r="G83" s="23"/>
      <c r="H83" s="23"/>
      <c r="I83" s="8" t="e">
        <f>INDEX(リスト!A:A,MATCH(収入計算シート!D:D,リスト!B:B,0))</f>
        <v>#N/A</v>
      </c>
    </row>
    <row r="84" spans="1:9">
      <c r="A84" s="29"/>
      <c r="B84" s="30"/>
      <c r="C84" s="30"/>
      <c r="D84" s="31"/>
      <c r="E84" s="32"/>
      <c r="F84" s="32"/>
      <c r="G84" s="32"/>
      <c r="H84" s="23"/>
      <c r="I84" s="8" t="e">
        <f>INDEX(リスト!A:A,MATCH(収入計算シート!D:D,リスト!B:B,0))</f>
        <v>#N/A</v>
      </c>
    </row>
    <row r="85" spans="1:9">
      <c r="A85" s="28"/>
      <c r="B85" s="22"/>
      <c r="C85" s="22"/>
      <c r="D85" s="16"/>
      <c r="E85" s="23"/>
      <c r="F85" s="23"/>
      <c r="G85" s="23"/>
      <c r="H85" s="23"/>
      <c r="I85" s="8" t="e">
        <f>INDEX(リスト!A:A,MATCH(収入計算シート!D:D,リスト!B:B,0))</f>
        <v>#N/A</v>
      </c>
    </row>
    <row r="86" spans="1:9">
      <c r="A86" s="29"/>
      <c r="B86" s="30"/>
      <c r="C86" s="30"/>
      <c r="D86" s="31"/>
      <c r="E86" s="32"/>
      <c r="F86" s="32"/>
      <c r="G86" s="32"/>
      <c r="H86" s="23"/>
      <c r="I86" s="8" t="e">
        <f>INDEX(リスト!A:A,MATCH(収入計算シート!D:D,リスト!B:B,0))</f>
        <v>#N/A</v>
      </c>
    </row>
    <row r="87" spans="1:9">
      <c r="A87" s="28"/>
      <c r="B87" s="22"/>
      <c r="C87" s="22"/>
      <c r="D87" s="16"/>
      <c r="E87" s="23"/>
      <c r="F87" s="23"/>
      <c r="G87" s="23"/>
      <c r="H87" s="23"/>
      <c r="I87" s="8" t="e">
        <f>INDEX(リスト!A:A,MATCH(収入計算シート!D:D,リスト!B:B,0))</f>
        <v>#N/A</v>
      </c>
    </row>
    <row r="88" spans="1:9">
      <c r="A88" s="29"/>
      <c r="B88" s="30"/>
      <c r="C88" s="30"/>
      <c r="D88" s="31"/>
      <c r="E88" s="32"/>
      <c r="F88" s="32"/>
      <c r="G88" s="32"/>
      <c r="H88" s="23"/>
      <c r="I88" s="8" t="e">
        <f>INDEX(リスト!A:A,MATCH(収入計算シート!D:D,リスト!B:B,0))</f>
        <v>#N/A</v>
      </c>
    </row>
    <row r="89" spans="1:9">
      <c r="A89" s="28"/>
      <c r="B89" s="22"/>
      <c r="C89" s="22"/>
      <c r="D89" s="16"/>
      <c r="E89" s="23"/>
      <c r="F89" s="23"/>
      <c r="G89" s="23"/>
      <c r="H89" s="23"/>
      <c r="I89" s="8" t="e">
        <f>INDEX(リスト!A:A,MATCH(収入計算シート!D:D,リスト!B:B,0))</f>
        <v>#N/A</v>
      </c>
    </row>
    <row r="90" spans="1:9">
      <c r="A90" s="29"/>
      <c r="B90" s="30"/>
      <c r="C90" s="30"/>
      <c r="D90" s="31"/>
      <c r="E90" s="32"/>
      <c r="F90" s="32"/>
      <c r="G90" s="32"/>
      <c r="H90" s="23"/>
      <c r="I90" s="8" t="e">
        <f>INDEX(リスト!A:A,MATCH(収入計算シート!D:D,リスト!B:B,0))</f>
        <v>#N/A</v>
      </c>
    </row>
    <row r="91" spans="1:9">
      <c r="A91" s="28"/>
      <c r="B91" s="22"/>
      <c r="C91" s="22"/>
      <c r="D91" s="16"/>
      <c r="E91" s="23"/>
      <c r="F91" s="23"/>
      <c r="G91" s="23"/>
      <c r="H91" s="23"/>
      <c r="I91" s="8" t="e">
        <f>INDEX(リスト!A:A,MATCH(収入計算シート!D:D,リスト!B:B,0))</f>
        <v>#N/A</v>
      </c>
    </row>
    <row r="92" spans="1:9">
      <c r="A92" s="29"/>
      <c r="B92" s="30"/>
      <c r="C92" s="30"/>
      <c r="D92" s="31"/>
      <c r="E92" s="32"/>
      <c r="F92" s="32"/>
      <c r="G92" s="32"/>
      <c r="H92" s="23"/>
      <c r="I92" s="8" t="e">
        <f>INDEX(リスト!A:A,MATCH(収入計算シート!D:D,リスト!B:B,0))</f>
        <v>#N/A</v>
      </c>
    </row>
    <row r="93" spans="1:9">
      <c r="A93" s="28"/>
      <c r="B93" s="22"/>
      <c r="C93" s="22"/>
      <c r="D93" s="16"/>
      <c r="E93" s="23"/>
      <c r="F93" s="23"/>
      <c r="G93" s="23"/>
      <c r="H93" s="23"/>
      <c r="I93" s="8" t="e">
        <f>INDEX(リスト!A:A,MATCH(収入計算シート!D:D,リスト!B:B,0))</f>
        <v>#N/A</v>
      </c>
    </row>
    <row r="94" spans="1:9">
      <c r="A94" s="29"/>
      <c r="B94" s="30"/>
      <c r="C94" s="30"/>
      <c r="D94" s="31"/>
      <c r="E94" s="32"/>
      <c r="F94" s="32"/>
      <c r="G94" s="32"/>
      <c r="H94" s="23"/>
      <c r="I94" s="8" t="e">
        <f>INDEX(リスト!A:A,MATCH(収入計算シート!D:D,リスト!B:B,0))</f>
        <v>#N/A</v>
      </c>
    </row>
    <row r="95" spans="1:9">
      <c r="A95" s="28"/>
      <c r="B95" s="22"/>
      <c r="C95" s="22"/>
      <c r="D95" s="16"/>
      <c r="E95" s="23"/>
      <c r="F95" s="23"/>
      <c r="G95" s="23"/>
      <c r="H95" s="23"/>
      <c r="I95" s="8" t="e">
        <f>INDEX(リスト!A:A,MATCH(収入計算シート!D:D,リスト!B:B,0))</f>
        <v>#N/A</v>
      </c>
    </row>
    <row r="96" spans="1:9">
      <c r="A96" s="29"/>
      <c r="B96" s="30"/>
      <c r="C96" s="30"/>
      <c r="D96" s="31"/>
      <c r="E96" s="32"/>
      <c r="F96" s="32"/>
      <c r="G96" s="32"/>
      <c r="H96" s="23"/>
      <c r="I96" s="8" t="e">
        <f>INDEX(リスト!A:A,MATCH(収入計算シート!D:D,リスト!B:B,0))</f>
        <v>#N/A</v>
      </c>
    </row>
    <row r="97" spans="1:9">
      <c r="A97" s="28"/>
      <c r="B97" s="22"/>
      <c r="C97" s="22"/>
      <c r="D97" s="16"/>
      <c r="E97" s="23"/>
      <c r="F97" s="23"/>
      <c r="G97" s="23"/>
      <c r="H97" s="23"/>
      <c r="I97" s="8" t="e">
        <f>INDEX(リスト!A:A,MATCH(収入計算シート!D:D,リスト!B:B,0))</f>
        <v>#N/A</v>
      </c>
    </row>
    <row r="98" spans="1:9">
      <c r="A98" s="29"/>
      <c r="B98" s="30"/>
      <c r="C98" s="30"/>
      <c r="D98" s="31"/>
      <c r="E98" s="32"/>
      <c r="F98" s="32"/>
      <c r="G98" s="32"/>
      <c r="H98" s="23"/>
      <c r="I98" s="8" t="e">
        <f>INDEX(リスト!A:A,MATCH(収入計算シート!D:D,リスト!B:B,0))</f>
        <v>#N/A</v>
      </c>
    </row>
    <row r="99" spans="1:9">
      <c r="A99" s="28"/>
      <c r="B99" s="22"/>
      <c r="C99" s="22"/>
      <c r="D99" s="16"/>
      <c r="E99" s="23"/>
      <c r="F99" s="23"/>
      <c r="G99" s="23"/>
      <c r="H99" s="23"/>
      <c r="I99" s="8" t="e">
        <f>INDEX(リスト!A:A,MATCH(収入計算シート!D:D,リスト!B:B,0))</f>
        <v>#N/A</v>
      </c>
    </row>
    <row r="100" spans="1:9">
      <c r="A100" s="29"/>
      <c r="B100" s="30"/>
      <c r="C100" s="30"/>
      <c r="D100" s="31"/>
      <c r="E100" s="32"/>
      <c r="F100" s="32"/>
      <c r="G100" s="32"/>
      <c r="H100" s="23"/>
      <c r="I100" s="8" t="e">
        <f>INDEX(リスト!A:A,MATCH(収入計算シート!D:D,リスト!B:B,0))</f>
        <v>#N/A</v>
      </c>
    </row>
    <row r="101" spans="1:9">
      <c r="A101" s="28"/>
      <c r="B101" s="22"/>
      <c r="C101" s="22"/>
      <c r="D101" s="16"/>
      <c r="E101" s="23"/>
      <c r="F101" s="23"/>
      <c r="G101" s="23"/>
      <c r="H101" s="23"/>
      <c r="I101" s="8" t="e">
        <f>INDEX(リスト!A:A,MATCH(収入計算シート!D:D,リスト!B:B,0))</f>
        <v>#N/A</v>
      </c>
    </row>
    <row r="102" spans="1:9">
      <c r="A102" s="29"/>
      <c r="B102" s="30"/>
      <c r="C102" s="30"/>
      <c r="D102" s="31"/>
      <c r="E102" s="32"/>
      <c r="F102" s="32"/>
      <c r="G102" s="32"/>
      <c r="H102" s="23"/>
      <c r="I102" s="8" t="e">
        <f>INDEX(リスト!A:A,MATCH(収入計算シート!D:D,リスト!B:B,0))</f>
        <v>#N/A</v>
      </c>
    </row>
    <row r="103" spans="1:9">
      <c r="A103" s="28"/>
      <c r="B103" s="22"/>
      <c r="C103" s="22"/>
      <c r="D103" s="16"/>
      <c r="E103" s="23"/>
      <c r="F103" s="23"/>
      <c r="G103" s="23"/>
      <c r="H103" s="23"/>
      <c r="I103" s="8" t="e">
        <f>INDEX(リスト!A:A,MATCH(収入計算シート!D:D,リスト!B:B,0))</f>
        <v>#N/A</v>
      </c>
    </row>
    <row r="104" spans="1:9">
      <c r="A104" s="29"/>
      <c r="B104" s="30"/>
      <c r="C104" s="30"/>
      <c r="D104" s="31"/>
      <c r="E104" s="32"/>
      <c r="F104" s="32"/>
      <c r="G104" s="32"/>
      <c r="H104" s="23"/>
      <c r="I104" s="8" t="e">
        <f>INDEX(リスト!A:A,MATCH(収入計算シート!D:D,リスト!B:B,0))</f>
        <v>#N/A</v>
      </c>
    </row>
    <row r="105" spans="1:9">
      <c r="A105" s="28"/>
      <c r="B105" s="22"/>
      <c r="C105" s="22"/>
      <c r="D105" s="16"/>
      <c r="E105" s="23"/>
      <c r="F105" s="23"/>
      <c r="G105" s="23"/>
      <c r="H105" s="23"/>
      <c r="I105" s="8" t="e">
        <f>INDEX(リスト!A:A,MATCH(収入計算シート!D:D,リスト!B:B,0))</f>
        <v>#N/A</v>
      </c>
    </row>
    <row r="106" spans="1:9">
      <c r="A106" s="29"/>
      <c r="B106" s="30"/>
      <c r="C106" s="30"/>
      <c r="D106" s="31"/>
      <c r="E106" s="32"/>
      <c r="F106" s="32"/>
      <c r="G106" s="32"/>
      <c r="H106" s="23"/>
      <c r="I106" s="8" t="e">
        <f>INDEX(リスト!A:A,MATCH(収入計算シート!D:D,リスト!B:B,0))</f>
        <v>#N/A</v>
      </c>
    </row>
    <row r="107" spans="1:9">
      <c r="A107" s="28"/>
      <c r="B107" s="22"/>
      <c r="C107" s="22"/>
      <c r="D107" s="16"/>
      <c r="E107" s="23"/>
      <c r="F107" s="23"/>
      <c r="G107" s="23"/>
      <c r="H107" s="23"/>
      <c r="I107" s="8" t="e">
        <f>INDEX(リスト!A:A,MATCH(収入計算シート!D:D,リスト!B:B,0))</f>
        <v>#N/A</v>
      </c>
    </row>
    <row r="108" spans="1:9">
      <c r="A108" s="29"/>
      <c r="B108" s="30"/>
      <c r="C108" s="30"/>
      <c r="D108" s="31"/>
      <c r="E108" s="32"/>
      <c r="F108" s="32"/>
      <c r="G108" s="32"/>
      <c r="H108" s="23"/>
      <c r="I108" s="8" t="e">
        <f>INDEX(リスト!A:A,MATCH(収入計算シート!D:D,リスト!B:B,0))</f>
        <v>#N/A</v>
      </c>
    </row>
    <row r="109" spans="1:9">
      <c r="A109" s="28"/>
      <c r="B109" s="22"/>
      <c r="C109" s="22"/>
      <c r="D109" s="16"/>
      <c r="E109" s="23"/>
      <c r="F109" s="23"/>
      <c r="G109" s="23"/>
      <c r="H109" s="23"/>
      <c r="I109" s="8" t="e">
        <f>INDEX(リスト!A:A,MATCH(収入計算シート!D:D,リスト!B:B,0))</f>
        <v>#N/A</v>
      </c>
    </row>
    <row r="110" spans="1:9">
      <c r="A110" s="29"/>
      <c r="B110" s="30"/>
      <c r="C110" s="30"/>
      <c r="D110" s="31"/>
      <c r="E110" s="32"/>
      <c r="F110" s="32"/>
      <c r="G110" s="32"/>
      <c r="H110" s="23"/>
      <c r="I110" s="8" t="e">
        <f>INDEX(リスト!A:A,MATCH(収入計算シート!D:D,リスト!B:B,0))</f>
        <v>#N/A</v>
      </c>
    </row>
    <row r="111" spans="1:9">
      <c r="A111" s="28"/>
      <c r="B111" s="22"/>
      <c r="C111" s="22"/>
      <c r="D111" s="16"/>
      <c r="E111" s="23"/>
      <c r="F111" s="23"/>
      <c r="G111" s="23"/>
      <c r="H111" s="23"/>
      <c r="I111" s="8" t="e">
        <f>INDEX(リスト!A:A,MATCH(収入計算シート!D:D,リスト!B:B,0))</f>
        <v>#N/A</v>
      </c>
    </row>
    <row r="112" spans="1:9">
      <c r="A112" s="29"/>
      <c r="B112" s="30"/>
      <c r="C112" s="30"/>
      <c r="D112" s="31"/>
      <c r="E112" s="32"/>
      <c r="F112" s="32"/>
      <c r="G112" s="32"/>
      <c r="H112" s="23"/>
      <c r="I112" s="8" t="e">
        <f>INDEX(リスト!A:A,MATCH(収入計算シート!D:D,リスト!B:B,0))</f>
        <v>#N/A</v>
      </c>
    </row>
    <row r="113" spans="1:9">
      <c r="A113" s="28"/>
      <c r="B113" s="22"/>
      <c r="C113" s="22"/>
      <c r="D113" s="16"/>
      <c r="E113" s="23"/>
      <c r="F113" s="23"/>
      <c r="G113" s="23"/>
      <c r="H113" s="23"/>
      <c r="I113" s="8" t="e">
        <f>INDEX(リスト!A:A,MATCH(収入計算シート!D:D,リスト!B:B,0))</f>
        <v>#N/A</v>
      </c>
    </row>
    <row r="114" spans="1:9">
      <c r="A114" s="29"/>
      <c r="B114" s="30"/>
      <c r="C114" s="30"/>
      <c r="D114" s="31"/>
      <c r="E114" s="32"/>
      <c r="F114" s="32"/>
      <c r="G114" s="32"/>
      <c r="H114" s="23"/>
      <c r="I114" s="8" t="e">
        <f>INDEX(リスト!A:A,MATCH(収入計算シート!D:D,リスト!B:B,0))</f>
        <v>#N/A</v>
      </c>
    </row>
    <row r="115" spans="1:9">
      <c r="A115" s="28"/>
      <c r="B115" s="22"/>
      <c r="C115" s="22"/>
      <c r="D115" s="16"/>
      <c r="E115" s="23"/>
      <c r="F115" s="23"/>
      <c r="G115" s="23"/>
      <c r="H115" s="23"/>
      <c r="I115" s="8" t="e">
        <f>INDEX(リスト!A:A,MATCH(収入計算シート!D:D,リスト!B:B,0))</f>
        <v>#N/A</v>
      </c>
    </row>
    <row r="116" spans="1:9">
      <c r="A116" s="29"/>
      <c r="B116" s="30"/>
      <c r="C116" s="30"/>
      <c r="D116" s="31"/>
      <c r="E116" s="32"/>
      <c r="F116" s="32"/>
      <c r="G116" s="32"/>
      <c r="H116" s="23"/>
      <c r="I116" s="8" t="e">
        <f>INDEX(リスト!A:A,MATCH(収入計算シート!D:D,リスト!B:B,0))</f>
        <v>#N/A</v>
      </c>
    </row>
    <row r="117" spans="1:9">
      <c r="A117" s="28"/>
      <c r="B117" s="22"/>
      <c r="C117" s="22"/>
      <c r="D117" s="16"/>
      <c r="E117" s="23"/>
      <c r="F117" s="23"/>
      <c r="G117" s="23"/>
      <c r="H117" s="23"/>
      <c r="I117" s="8" t="e">
        <f>INDEX(リスト!A:A,MATCH(収入計算シート!D:D,リスト!B:B,0))</f>
        <v>#N/A</v>
      </c>
    </row>
    <row r="118" spans="1:9">
      <c r="A118" s="29"/>
      <c r="B118" s="30"/>
      <c r="C118" s="30"/>
      <c r="D118" s="31"/>
      <c r="E118" s="32"/>
      <c r="F118" s="32"/>
      <c r="G118" s="32"/>
      <c r="H118" s="23"/>
      <c r="I118" s="8" t="e">
        <f>INDEX(リスト!A:A,MATCH(収入計算シート!D:D,リスト!B:B,0))</f>
        <v>#N/A</v>
      </c>
    </row>
    <row r="119" spans="1:9">
      <c r="A119" s="28"/>
      <c r="B119" s="22"/>
      <c r="C119" s="22"/>
      <c r="D119" s="16"/>
      <c r="E119" s="23"/>
      <c r="F119" s="23"/>
      <c r="G119" s="23"/>
      <c r="H119" s="23"/>
      <c r="I119" s="8" t="e">
        <f>INDEX(リスト!A:A,MATCH(収入計算シート!D:D,リスト!B:B,0))</f>
        <v>#N/A</v>
      </c>
    </row>
    <row r="120" spans="1:9">
      <c r="A120" s="29"/>
      <c r="B120" s="30"/>
      <c r="C120" s="30"/>
      <c r="D120" s="31"/>
      <c r="E120" s="32"/>
      <c r="F120" s="32"/>
      <c r="G120" s="32"/>
      <c r="H120" s="23"/>
      <c r="I120" s="8" t="e">
        <f>INDEX(リスト!A:A,MATCH(収入計算シート!D:D,リスト!B:B,0))</f>
        <v>#N/A</v>
      </c>
    </row>
    <row r="121" spans="1:9">
      <c r="A121" s="28"/>
      <c r="B121" s="22"/>
      <c r="C121" s="22"/>
      <c r="D121" s="16"/>
      <c r="E121" s="23"/>
      <c r="F121" s="23"/>
      <c r="G121" s="23"/>
      <c r="H121" s="23"/>
      <c r="I121" s="8" t="e">
        <f>INDEX(リスト!A:A,MATCH(収入計算シート!D:D,リスト!B:B,0))</f>
        <v>#N/A</v>
      </c>
    </row>
    <row r="122" spans="1:9">
      <c r="A122" s="29"/>
      <c r="B122" s="30"/>
      <c r="C122" s="30"/>
      <c r="D122" s="31"/>
      <c r="E122" s="32"/>
      <c r="F122" s="32"/>
      <c r="G122" s="32"/>
      <c r="H122" s="23"/>
      <c r="I122" s="8" t="e">
        <f>INDEX(リスト!A:A,MATCH(収入計算シート!D:D,リスト!B:B,0))</f>
        <v>#N/A</v>
      </c>
    </row>
    <row r="123" spans="1:9">
      <c r="A123" s="28"/>
      <c r="B123" s="22"/>
      <c r="C123" s="22"/>
      <c r="D123" s="16"/>
      <c r="E123" s="23"/>
      <c r="F123" s="23"/>
      <c r="G123" s="23"/>
      <c r="H123" s="23"/>
      <c r="I123" s="8" t="e">
        <f>INDEX(リスト!A:A,MATCH(収入計算シート!D:D,リスト!B:B,0))</f>
        <v>#N/A</v>
      </c>
    </row>
    <row r="124" spans="1:9">
      <c r="A124" s="29"/>
      <c r="B124" s="30"/>
      <c r="C124" s="30"/>
      <c r="D124" s="31"/>
      <c r="E124" s="32"/>
      <c r="F124" s="32"/>
      <c r="G124" s="32"/>
      <c r="H124" s="23"/>
      <c r="I124" s="8" t="e">
        <f>INDEX(リスト!A:A,MATCH(収入計算シート!D:D,リスト!B:B,0))</f>
        <v>#N/A</v>
      </c>
    </row>
    <row r="125" spans="1:9">
      <c r="A125" s="28"/>
      <c r="B125" s="22"/>
      <c r="C125" s="22"/>
      <c r="D125" s="16"/>
      <c r="E125" s="23"/>
      <c r="F125" s="23"/>
      <c r="G125" s="23"/>
      <c r="H125" s="23"/>
      <c r="I125" s="8" t="e">
        <f>INDEX(リスト!A:A,MATCH(収入計算シート!D:D,リスト!B:B,0))</f>
        <v>#N/A</v>
      </c>
    </row>
    <row r="126" spans="1:9">
      <c r="A126" s="29"/>
      <c r="B126" s="30"/>
      <c r="C126" s="30"/>
      <c r="D126" s="31"/>
      <c r="E126" s="32"/>
      <c r="F126" s="32"/>
      <c r="G126" s="32"/>
      <c r="H126" s="23"/>
      <c r="I126" s="8" t="e">
        <f>INDEX(リスト!A:A,MATCH(収入計算シート!D:D,リスト!B:B,0))</f>
        <v>#N/A</v>
      </c>
    </row>
    <row r="127" spans="1:9">
      <c r="A127" s="28"/>
      <c r="B127" s="22"/>
      <c r="C127" s="22"/>
      <c r="D127" s="16"/>
      <c r="E127" s="23"/>
      <c r="F127" s="23"/>
      <c r="G127" s="23"/>
      <c r="H127" s="23"/>
      <c r="I127" s="8" t="e">
        <f>INDEX(リスト!A:A,MATCH(収入計算シート!D:D,リスト!B:B,0))</f>
        <v>#N/A</v>
      </c>
    </row>
    <row r="128" spans="1:9">
      <c r="A128" s="29"/>
      <c r="B128" s="30"/>
      <c r="C128" s="30"/>
      <c r="D128" s="31"/>
      <c r="E128" s="32"/>
      <c r="F128" s="32"/>
      <c r="G128" s="32"/>
      <c r="H128" s="23"/>
      <c r="I128" s="8" t="e">
        <f>INDEX(リスト!A:A,MATCH(収入計算シート!D:D,リスト!B:B,0))</f>
        <v>#N/A</v>
      </c>
    </row>
    <row r="129" spans="1:9">
      <c r="A129" s="28"/>
      <c r="B129" s="22"/>
      <c r="C129" s="22"/>
      <c r="D129" s="16"/>
      <c r="E129" s="23"/>
      <c r="F129" s="23"/>
      <c r="G129" s="23"/>
      <c r="H129" s="23"/>
      <c r="I129" s="8" t="e">
        <f>INDEX(リスト!A:A,MATCH(収入計算シート!D:D,リスト!B:B,0))</f>
        <v>#N/A</v>
      </c>
    </row>
    <row r="130" spans="1:9">
      <c r="A130" s="29"/>
      <c r="B130" s="30"/>
      <c r="C130" s="30"/>
      <c r="D130" s="31"/>
      <c r="E130" s="32"/>
      <c r="F130" s="32"/>
      <c r="G130" s="32"/>
      <c r="H130" s="23"/>
      <c r="I130" s="8" t="e">
        <f>INDEX(リスト!A:A,MATCH(収入計算シート!D:D,リスト!B:B,0))</f>
        <v>#N/A</v>
      </c>
    </row>
    <row r="131" spans="1:9">
      <c r="A131" s="28"/>
      <c r="B131" s="22"/>
      <c r="C131" s="22"/>
      <c r="D131" s="16"/>
      <c r="E131" s="23"/>
      <c r="F131" s="23"/>
      <c r="G131" s="23"/>
      <c r="H131" s="23"/>
      <c r="I131" s="8" t="e">
        <f>INDEX(リスト!A:A,MATCH(収入計算シート!D:D,リスト!B:B,0))</f>
        <v>#N/A</v>
      </c>
    </row>
    <row r="132" spans="1:9">
      <c r="A132" s="29"/>
      <c r="B132" s="30"/>
      <c r="C132" s="30"/>
      <c r="D132" s="31"/>
      <c r="E132" s="32"/>
      <c r="F132" s="32"/>
      <c r="G132" s="32"/>
      <c r="H132" s="23"/>
      <c r="I132" s="8" t="e">
        <f>INDEX(リスト!A:A,MATCH(収入計算シート!D:D,リスト!B:B,0))</f>
        <v>#N/A</v>
      </c>
    </row>
    <row r="133" spans="1:9">
      <c r="A133" s="28"/>
      <c r="B133" s="22"/>
      <c r="C133" s="22"/>
      <c r="D133" s="16"/>
      <c r="E133" s="23"/>
      <c r="F133" s="23"/>
      <c r="G133" s="23"/>
      <c r="H133" s="23"/>
      <c r="I133" s="8" t="e">
        <f>INDEX(リスト!A:A,MATCH(収入計算シート!D:D,リスト!B:B,0))</f>
        <v>#N/A</v>
      </c>
    </row>
    <row r="134" spans="1:9">
      <c r="A134" s="29"/>
      <c r="B134" s="30"/>
      <c r="C134" s="30"/>
      <c r="D134" s="31"/>
      <c r="E134" s="32"/>
      <c r="F134" s="32"/>
      <c r="G134" s="32"/>
      <c r="H134" s="23"/>
      <c r="I134" s="8" t="e">
        <f>INDEX(リスト!A:A,MATCH(収入計算シート!D:D,リスト!B:B,0))</f>
        <v>#N/A</v>
      </c>
    </row>
    <row r="135" spans="1:9">
      <c r="A135" s="28"/>
      <c r="B135" s="22"/>
      <c r="C135" s="22"/>
      <c r="D135" s="16"/>
      <c r="E135" s="23"/>
      <c r="F135" s="23"/>
      <c r="G135" s="23"/>
      <c r="H135" s="23"/>
      <c r="I135" s="8" t="e">
        <f>INDEX(リスト!A:A,MATCH(収入計算シート!D:D,リスト!B:B,0))</f>
        <v>#N/A</v>
      </c>
    </row>
    <row r="136" spans="1:9">
      <c r="A136" s="29"/>
      <c r="B136" s="30"/>
      <c r="C136" s="30"/>
      <c r="D136" s="31"/>
      <c r="E136" s="32"/>
      <c r="F136" s="32"/>
      <c r="G136" s="32"/>
      <c r="H136" s="23"/>
      <c r="I136" s="8" t="e">
        <f>INDEX(リスト!A:A,MATCH(収入計算シート!D:D,リスト!B:B,0))</f>
        <v>#N/A</v>
      </c>
    </row>
    <row r="137" spans="1:9">
      <c r="A137" s="28"/>
      <c r="B137" s="22"/>
      <c r="C137" s="22"/>
      <c r="D137" s="16"/>
      <c r="E137" s="23"/>
      <c r="F137" s="23"/>
      <c r="G137" s="23"/>
      <c r="H137" s="23"/>
      <c r="I137" s="8" t="e">
        <f>INDEX(リスト!A:A,MATCH(収入計算シート!D:D,リスト!B:B,0))</f>
        <v>#N/A</v>
      </c>
    </row>
    <row r="138" spans="1:9">
      <c r="A138" s="29"/>
      <c r="B138" s="30"/>
      <c r="C138" s="30"/>
      <c r="D138" s="31"/>
      <c r="E138" s="32"/>
      <c r="F138" s="32"/>
      <c r="G138" s="32"/>
      <c r="H138" s="23"/>
      <c r="I138" s="8" t="e">
        <f>INDEX(リスト!A:A,MATCH(収入計算シート!D:D,リスト!B:B,0))</f>
        <v>#N/A</v>
      </c>
    </row>
    <row r="139" spans="1:9">
      <c r="A139" s="28"/>
      <c r="B139" s="22"/>
      <c r="C139" s="22"/>
      <c r="D139" s="16"/>
      <c r="E139" s="23"/>
      <c r="F139" s="23"/>
      <c r="G139" s="23"/>
      <c r="H139" s="23"/>
      <c r="I139" s="8" t="e">
        <f>INDEX(リスト!A:A,MATCH(収入計算シート!D:D,リスト!B:B,0))</f>
        <v>#N/A</v>
      </c>
    </row>
    <row r="140" spans="1:9">
      <c r="A140" s="29"/>
      <c r="B140" s="30"/>
      <c r="C140" s="30"/>
      <c r="D140" s="31"/>
      <c r="E140" s="32"/>
      <c r="F140" s="32"/>
      <c r="G140" s="32"/>
      <c r="H140" s="23"/>
      <c r="I140" s="8" t="e">
        <f>INDEX(リスト!A:A,MATCH(収入計算シート!D:D,リスト!B:B,0))</f>
        <v>#N/A</v>
      </c>
    </row>
    <row r="141" spans="1:9">
      <c r="A141" s="28"/>
      <c r="B141" s="22"/>
      <c r="C141" s="22"/>
      <c r="D141" s="16"/>
      <c r="E141" s="23"/>
      <c r="F141" s="23"/>
      <c r="G141" s="23"/>
      <c r="H141" s="23"/>
      <c r="I141" s="8" t="e">
        <f>INDEX(リスト!A:A,MATCH(収入計算シート!D:D,リスト!B:B,0))</f>
        <v>#N/A</v>
      </c>
    </row>
    <row r="142" spans="1:9">
      <c r="A142" s="29"/>
      <c r="B142" s="30"/>
      <c r="C142" s="30"/>
      <c r="D142" s="31"/>
      <c r="E142" s="32"/>
      <c r="F142" s="32"/>
      <c r="G142" s="32"/>
      <c r="H142" s="23"/>
      <c r="I142" s="8" t="e">
        <f>INDEX(リスト!A:A,MATCH(収入計算シート!D:D,リスト!B:B,0))</f>
        <v>#N/A</v>
      </c>
    </row>
    <row r="143" spans="1:9">
      <c r="A143" s="28"/>
      <c r="B143" s="22"/>
      <c r="C143" s="22"/>
      <c r="D143" s="16"/>
      <c r="E143" s="23"/>
      <c r="F143" s="23"/>
      <c r="G143" s="23"/>
      <c r="H143" s="23"/>
      <c r="I143" s="8" t="e">
        <f>INDEX(リスト!A:A,MATCH(収入計算シート!D:D,リスト!B:B,0))</f>
        <v>#N/A</v>
      </c>
    </row>
    <row r="144" spans="1:9">
      <c r="A144" s="29"/>
      <c r="B144" s="30"/>
      <c r="C144" s="30"/>
      <c r="D144" s="31"/>
      <c r="E144" s="32"/>
      <c r="F144" s="32"/>
      <c r="G144" s="32"/>
      <c r="H144" s="23"/>
      <c r="I144" s="8" t="e">
        <f>INDEX(リスト!A:A,MATCH(収入計算シート!D:D,リスト!B:B,0))</f>
        <v>#N/A</v>
      </c>
    </row>
    <row r="145" spans="1:9">
      <c r="A145" s="28"/>
      <c r="B145" s="22"/>
      <c r="C145" s="22"/>
      <c r="D145" s="16"/>
      <c r="E145" s="23"/>
      <c r="F145" s="23"/>
      <c r="G145" s="23"/>
      <c r="H145" s="23"/>
      <c r="I145" s="8" t="e">
        <f>INDEX(リスト!A:A,MATCH(収入計算シート!D:D,リスト!B:B,0))</f>
        <v>#N/A</v>
      </c>
    </row>
    <row r="146" spans="1:9">
      <c r="A146" s="29"/>
      <c r="B146" s="30"/>
      <c r="C146" s="30"/>
      <c r="D146" s="31"/>
      <c r="E146" s="32"/>
      <c r="F146" s="32"/>
      <c r="G146" s="32"/>
      <c r="H146" s="23"/>
      <c r="I146" s="8" t="e">
        <f>INDEX(リスト!A:A,MATCH(収入計算シート!D:D,リスト!B:B,0))</f>
        <v>#N/A</v>
      </c>
    </row>
    <row r="147" spans="1:9">
      <c r="A147" s="28"/>
      <c r="B147" s="22"/>
      <c r="C147" s="22"/>
      <c r="D147" s="16"/>
      <c r="E147" s="23"/>
      <c r="F147" s="23"/>
      <c r="G147" s="23"/>
      <c r="H147" s="23"/>
      <c r="I147" s="8" t="e">
        <f>INDEX(リスト!A:A,MATCH(収入計算シート!D:D,リスト!B:B,0))</f>
        <v>#N/A</v>
      </c>
    </row>
    <row r="148" spans="1:9">
      <c r="A148" s="29"/>
      <c r="B148" s="30"/>
      <c r="C148" s="30"/>
      <c r="D148" s="31"/>
      <c r="E148" s="32"/>
      <c r="F148" s="32"/>
      <c r="G148" s="32"/>
      <c r="H148" s="23"/>
      <c r="I148" s="8" t="e">
        <f>INDEX(リスト!A:A,MATCH(収入計算シート!D:D,リスト!B:B,0))</f>
        <v>#N/A</v>
      </c>
    </row>
    <row r="149" spans="1:9">
      <c r="A149" s="28"/>
      <c r="B149" s="22"/>
      <c r="C149" s="22"/>
      <c r="D149" s="16"/>
      <c r="E149" s="23"/>
      <c r="F149" s="23"/>
      <c r="G149" s="23"/>
      <c r="H149" s="23"/>
      <c r="I149" s="8" t="e">
        <f>INDEX(リスト!A:A,MATCH(収入計算シート!D:D,リスト!B:B,0))</f>
        <v>#N/A</v>
      </c>
    </row>
    <row r="150" spans="1:9">
      <c r="A150" s="29"/>
      <c r="B150" s="30"/>
      <c r="C150" s="30"/>
      <c r="D150" s="31"/>
      <c r="E150" s="32"/>
      <c r="F150" s="32"/>
      <c r="G150" s="32"/>
      <c r="H150" s="23"/>
      <c r="I150" s="8" t="e">
        <f>INDEX(リスト!A:A,MATCH(収入計算シート!D:D,リスト!B:B,0))</f>
        <v>#N/A</v>
      </c>
    </row>
    <row r="151" spans="1:9">
      <c r="A151" s="28"/>
      <c r="B151" s="22"/>
      <c r="C151" s="22"/>
      <c r="D151" s="16"/>
      <c r="E151" s="23"/>
      <c r="F151" s="23"/>
      <c r="G151" s="23"/>
      <c r="H151" s="23"/>
      <c r="I151" s="8" t="e">
        <f>INDEX(リスト!A:A,MATCH(収入計算シート!D:D,リスト!B:B,0))</f>
        <v>#N/A</v>
      </c>
    </row>
    <row r="152" spans="1:9">
      <c r="A152" s="29"/>
      <c r="B152" s="30"/>
      <c r="C152" s="30"/>
      <c r="D152" s="31"/>
      <c r="E152" s="32"/>
      <c r="F152" s="32"/>
      <c r="G152" s="32"/>
      <c r="H152" s="23"/>
      <c r="I152" s="8" t="e">
        <f>INDEX(リスト!A:A,MATCH(収入計算シート!D:D,リスト!B:B,0))</f>
        <v>#N/A</v>
      </c>
    </row>
    <row r="153" spans="1:9">
      <c r="A153" s="28"/>
      <c r="B153" s="22"/>
      <c r="C153" s="22"/>
      <c r="D153" s="16"/>
      <c r="E153" s="23"/>
      <c r="F153" s="23"/>
      <c r="G153" s="23"/>
      <c r="H153" s="23"/>
      <c r="I153" s="8" t="e">
        <f>INDEX(リスト!A:A,MATCH(収入計算シート!D:D,リスト!B:B,0))</f>
        <v>#N/A</v>
      </c>
    </row>
    <row r="154" spans="1:9">
      <c r="A154" s="29"/>
      <c r="B154" s="30"/>
      <c r="C154" s="30"/>
      <c r="D154" s="31"/>
      <c r="E154" s="32"/>
      <c r="F154" s="32"/>
      <c r="G154" s="32"/>
      <c r="H154" s="23"/>
      <c r="I154" s="8" t="e">
        <f>INDEX(リスト!A:A,MATCH(収入計算シート!D:D,リスト!B:B,0))</f>
        <v>#N/A</v>
      </c>
    </row>
    <row r="155" spans="1:9">
      <c r="A155" s="28"/>
      <c r="B155" s="22"/>
      <c r="C155" s="22"/>
      <c r="D155" s="16"/>
      <c r="E155" s="23"/>
      <c r="F155" s="23"/>
      <c r="G155" s="23"/>
      <c r="H155" s="23"/>
      <c r="I155" s="8" t="e">
        <f>INDEX(リスト!A:A,MATCH(収入計算シート!D:D,リスト!B:B,0))</f>
        <v>#N/A</v>
      </c>
    </row>
    <row r="156" spans="1:9">
      <c r="A156" s="29"/>
      <c r="B156" s="30"/>
      <c r="C156" s="30"/>
      <c r="D156" s="31"/>
      <c r="E156" s="32"/>
      <c r="F156" s="32"/>
      <c r="G156" s="32"/>
      <c r="H156" s="23"/>
      <c r="I156" s="8" t="e">
        <f>INDEX(リスト!A:A,MATCH(収入計算シート!D:D,リスト!B:B,0))</f>
        <v>#N/A</v>
      </c>
    </row>
    <row r="157" spans="1:9">
      <c r="A157" s="28"/>
      <c r="B157" s="22"/>
      <c r="C157" s="22"/>
      <c r="D157" s="16"/>
      <c r="E157" s="23"/>
      <c r="F157" s="23"/>
      <c r="G157" s="23"/>
      <c r="H157" s="23"/>
      <c r="I157" s="8" t="e">
        <f>INDEX(リスト!A:A,MATCH(収入計算シート!D:D,リスト!B:B,0))</f>
        <v>#N/A</v>
      </c>
    </row>
    <row r="158" spans="1:9">
      <c r="A158" s="29"/>
      <c r="B158" s="30"/>
      <c r="C158" s="30"/>
      <c r="D158" s="31"/>
      <c r="E158" s="32"/>
      <c r="F158" s="32"/>
      <c r="G158" s="32"/>
      <c r="H158" s="23"/>
      <c r="I158" s="8" t="e">
        <f>INDEX(リスト!A:A,MATCH(収入計算シート!D:D,リスト!B:B,0))</f>
        <v>#N/A</v>
      </c>
    </row>
    <row r="159" spans="1:9">
      <c r="A159" s="28"/>
      <c r="B159" s="22"/>
      <c r="C159" s="22"/>
      <c r="D159" s="16"/>
      <c r="E159" s="23"/>
      <c r="F159" s="23"/>
      <c r="G159" s="23"/>
      <c r="H159" s="23"/>
      <c r="I159" s="8" t="e">
        <f>INDEX(リスト!A:A,MATCH(収入計算シート!D:D,リスト!B:B,0))</f>
        <v>#N/A</v>
      </c>
    </row>
    <row r="160" spans="1:9">
      <c r="A160" s="29"/>
      <c r="B160" s="30"/>
      <c r="C160" s="30"/>
      <c r="D160" s="31"/>
      <c r="E160" s="32"/>
      <c r="F160" s="32"/>
      <c r="G160" s="32"/>
      <c r="H160" s="23"/>
      <c r="I160" s="8" t="e">
        <f>INDEX(リスト!A:A,MATCH(収入計算シート!D:D,リスト!B:B,0))</f>
        <v>#N/A</v>
      </c>
    </row>
    <row r="161" spans="1:9">
      <c r="A161" s="28"/>
      <c r="B161" s="22"/>
      <c r="C161" s="22"/>
      <c r="D161" s="16"/>
      <c r="E161" s="23"/>
      <c r="F161" s="23"/>
      <c r="G161" s="23"/>
      <c r="H161" s="23"/>
      <c r="I161" s="8" t="e">
        <f>INDEX(リスト!A:A,MATCH(収入計算シート!D:D,リスト!B:B,0))</f>
        <v>#N/A</v>
      </c>
    </row>
    <row r="162" spans="1:9">
      <c r="A162" s="29"/>
      <c r="B162" s="30"/>
      <c r="C162" s="30"/>
      <c r="D162" s="31"/>
      <c r="E162" s="32"/>
      <c r="F162" s="32"/>
      <c r="G162" s="32"/>
      <c r="H162" s="23"/>
      <c r="I162" s="8" t="e">
        <f>INDEX(リスト!A:A,MATCH(収入計算シート!D:D,リスト!B:B,0))</f>
        <v>#N/A</v>
      </c>
    </row>
    <row r="163" spans="1:9">
      <c r="A163" s="28"/>
      <c r="B163" s="22"/>
      <c r="C163" s="22"/>
      <c r="D163" s="16"/>
      <c r="E163" s="23"/>
      <c r="F163" s="23"/>
      <c r="G163" s="23"/>
      <c r="H163" s="23"/>
      <c r="I163" s="8" t="e">
        <f>INDEX(リスト!A:A,MATCH(収入計算シート!D:D,リスト!B:B,0))</f>
        <v>#N/A</v>
      </c>
    </row>
    <row r="164" spans="1:9">
      <c r="A164" s="29"/>
      <c r="B164" s="30"/>
      <c r="C164" s="30"/>
      <c r="D164" s="16"/>
      <c r="E164" s="32"/>
      <c r="F164" s="32"/>
      <c r="G164" s="23"/>
      <c r="H164" s="23"/>
      <c r="I164" s="8" t="e">
        <f>INDEX(リスト!A:A,MATCH(収入計算シート!D:D,リスト!B:B,0))</f>
        <v>#N/A</v>
      </c>
    </row>
    <row r="165" spans="1:9">
      <c r="A165" s="28"/>
      <c r="B165" s="22"/>
      <c r="C165" s="22"/>
      <c r="D165" s="16"/>
      <c r="E165" s="23"/>
      <c r="F165" s="23"/>
      <c r="G165" s="23"/>
      <c r="H165" s="23"/>
      <c r="I165" s="8" t="e">
        <f>INDEX(リスト!A:A,MATCH(収入計算シート!D:D,リスト!B:B,0))</f>
        <v>#N/A</v>
      </c>
    </row>
    <row r="166" spans="1:9">
      <c r="A166" s="29"/>
      <c r="B166" s="30"/>
      <c r="C166" s="30"/>
      <c r="D166" s="16"/>
      <c r="E166" s="32"/>
      <c r="F166" s="32"/>
      <c r="G166" s="23"/>
      <c r="H166" s="23"/>
      <c r="I166" s="8" t="e">
        <f>INDEX(リスト!A:A,MATCH(収入計算シート!D:D,リスト!B:B,0))</f>
        <v>#N/A</v>
      </c>
    </row>
    <row r="167" spans="1:9">
      <c r="A167" s="28"/>
      <c r="B167" s="22"/>
      <c r="C167" s="22"/>
      <c r="D167" s="16"/>
      <c r="E167" s="23"/>
      <c r="F167" s="23"/>
      <c r="G167" s="23"/>
      <c r="H167" s="23"/>
      <c r="I167" s="8" t="e">
        <f>INDEX(リスト!A:A,MATCH(収入計算シート!D:D,リスト!B:B,0))</f>
        <v>#N/A</v>
      </c>
    </row>
    <row r="168" spans="1:9">
      <c r="A168" s="29"/>
      <c r="B168" s="30"/>
      <c r="C168" s="30"/>
      <c r="D168" s="16"/>
      <c r="E168" s="32"/>
      <c r="F168" s="32"/>
      <c r="G168" s="23"/>
      <c r="H168" s="23"/>
      <c r="I168" s="8" t="e">
        <f>INDEX(リスト!A:A,MATCH(収入計算シート!D:D,リスト!B:B,0))</f>
        <v>#N/A</v>
      </c>
    </row>
    <row r="169" spans="1:9">
      <c r="A169" s="28"/>
      <c r="B169" s="22"/>
      <c r="C169" s="22"/>
      <c r="D169" s="16"/>
      <c r="E169" s="23"/>
      <c r="F169" s="23"/>
      <c r="G169" s="23"/>
      <c r="H169" s="23"/>
      <c r="I169" s="8" t="e">
        <f>INDEX(リスト!A:A,MATCH(収入計算シート!D:D,リスト!B:B,0))</f>
        <v>#N/A</v>
      </c>
    </row>
    <row r="170" spans="1:9">
      <c r="A170" s="29"/>
      <c r="B170" s="30"/>
      <c r="C170" s="30"/>
      <c r="D170" s="16"/>
      <c r="E170" s="32"/>
      <c r="F170" s="32"/>
      <c r="G170" s="23"/>
      <c r="H170" s="23"/>
      <c r="I170" s="8" t="e">
        <f>INDEX(リスト!A:A,MATCH(収入計算シート!D:D,リスト!B:B,0))</f>
        <v>#N/A</v>
      </c>
    </row>
    <row r="171" spans="1:9">
      <c r="A171" s="28"/>
      <c r="B171" s="22"/>
      <c r="C171" s="22"/>
      <c r="D171" s="16"/>
      <c r="E171" s="23"/>
      <c r="F171" s="23"/>
      <c r="G171" s="23"/>
      <c r="H171" s="23"/>
      <c r="I171" s="8" t="e">
        <f>INDEX(リスト!A:A,MATCH(収入計算シート!D:D,リスト!B:B,0))</f>
        <v>#N/A</v>
      </c>
    </row>
    <row r="172" spans="1:9">
      <c r="A172" s="29"/>
      <c r="B172" s="30"/>
      <c r="C172" s="30"/>
      <c r="D172" s="16"/>
      <c r="E172" s="32"/>
      <c r="F172" s="32"/>
      <c r="G172" s="23"/>
      <c r="H172" s="23"/>
      <c r="I172" s="8" t="e">
        <f>INDEX(リスト!A:A,MATCH(収入計算シート!D:D,リスト!B:B,0))</f>
        <v>#N/A</v>
      </c>
    </row>
    <row r="173" spans="1:9">
      <c r="A173" s="28"/>
      <c r="B173" s="22"/>
      <c r="C173" s="22"/>
      <c r="D173" s="16"/>
      <c r="E173" s="23"/>
      <c r="F173" s="23"/>
      <c r="G173" s="23"/>
      <c r="H173" s="23"/>
      <c r="I173" s="8" t="e">
        <f>INDEX(リスト!A:A,MATCH(収入計算シート!D:D,リスト!B:B,0))</f>
        <v>#N/A</v>
      </c>
    </row>
    <row r="174" spans="1:9">
      <c r="A174" s="29"/>
      <c r="B174" s="30"/>
      <c r="C174" s="30"/>
      <c r="D174" s="16"/>
      <c r="E174" s="32"/>
      <c r="F174" s="32"/>
      <c r="G174" s="23"/>
      <c r="H174" s="23"/>
      <c r="I174" s="8" t="e">
        <f>INDEX(リスト!A:A,MATCH(収入計算シート!D:D,リスト!B:B,0))</f>
        <v>#N/A</v>
      </c>
    </row>
    <row r="175" spans="1:9">
      <c r="A175" s="28"/>
      <c r="B175" s="22"/>
      <c r="C175" s="22"/>
      <c r="D175" s="16"/>
      <c r="E175" s="23"/>
      <c r="F175" s="23"/>
      <c r="G175" s="23"/>
      <c r="H175" s="23"/>
      <c r="I175" s="8" t="e">
        <f>INDEX(リスト!A:A,MATCH(収入計算シート!D:D,リスト!B:B,0))</f>
        <v>#N/A</v>
      </c>
    </row>
    <row r="176" spans="1:9">
      <c r="A176" s="29"/>
      <c r="B176" s="30"/>
      <c r="C176" s="30"/>
      <c r="D176" s="31"/>
      <c r="E176" s="32"/>
      <c r="F176" s="32"/>
      <c r="G176" s="32"/>
      <c r="H176" s="23"/>
      <c r="I176" s="8" t="e">
        <f>INDEX(リスト!A:A,MATCH(収入計算シート!D:D,リスト!B:B,0))</f>
        <v>#N/A</v>
      </c>
    </row>
    <row r="177" spans="1:9">
      <c r="A177" s="28"/>
      <c r="B177" s="22"/>
      <c r="C177" s="22"/>
      <c r="D177" s="16"/>
      <c r="E177" s="23"/>
      <c r="F177" s="23"/>
      <c r="G177" s="23"/>
      <c r="H177" s="23"/>
      <c r="I177" s="8" t="e">
        <f>INDEX(リスト!A:A,MATCH(収入計算シート!D:D,リスト!B:B,0))</f>
        <v>#N/A</v>
      </c>
    </row>
    <row r="178" spans="1:9">
      <c r="A178" s="29"/>
      <c r="B178" s="30"/>
      <c r="C178" s="30"/>
      <c r="D178" s="31"/>
      <c r="E178" s="32"/>
      <c r="F178" s="32"/>
      <c r="G178" s="32"/>
      <c r="H178" s="23"/>
      <c r="I178" s="8" t="e">
        <f>INDEX(リスト!A:A,MATCH(収入計算シート!D:D,リスト!B:B,0))</f>
        <v>#N/A</v>
      </c>
    </row>
    <row r="179" spans="1:9">
      <c r="A179" s="28"/>
      <c r="B179" s="22"/>
      <c r="C179" s="22"/>
      <c r="D179" s="16"/>
      <c r="E179" s="23"/>
      <c r="F179" s="23"/>
      <c r="G179" s="23"/>
      <c r="H179" s="23"/>
      <c r="I179" s="8" t="e">
        <f>INDEX(リスト!A:A,MATCH(収入計算シート!D:D,リスト!B:B,0))</f>
        <v>#N/A</v>
      </c>
    </row>
    <row r="180" spans="1:9">
      <c r="A180" s="29"/>
      <c r="B180" s="30"/>
      <c r="C180" s="30"/>
      <c r="D180" s="31"/>
      <c r="E180" s="32"/>
      <c r="F180" s="32"/>
      <c r="G180" s="32"/>
      <c r="H180" s="23"/>
      <c r="I180" s="8" t="e">
        <f>INDEX(リスト!A:A,MATCH(収入計算シート!D:D,リスト!B:B,0))</f>
        <v>#N/A</v>
      </c>
    </row>
    <row r="181" spans="1:9">
      <c r="A181" s="28"/>
      <c r="B181" s="22"/>
      <c r="C181" s="22"/>
      <c r="D181" s="16"/>
      <c r="E181" s="23"/>
      <c r="F181" s="23"/>
      <c r="G181" s="23"/>
      <c r="H181" s="23"/>
      <c r="I181" s="8" t="e">
        <f>INDEX(リスト!A:A,MATCH(収入計算シート!D:D,リスト!B:B,0))</f>
        <v>#N/A</v>
      </c>
    </row>
    <row r="182" spans="1:9">
      <c r="A182" s="29"/>
      <c r="B182" s="30"/>
      <c r="C182" s="30"/>
      <c r="D182" s="31"/>
      <c r="E182" s="32"/>
      <c r="F182" s="32"/>
      <c r="G182" s="32"/>
      <c r="H182" s="23"/>
      <c r="I182" s="8" t="e">
        <f>INDEX(リスト!A:A,MATCH(収入計算シート!D:D,リスト!B:B,0))</f>
        <v>#N/A</v>
      </c>
    </row>
    <row r="183" spans="1:9">
      <c r="A183" s="28"/>
      <c r="B183" s="22"/>
      <c r="C183" s="22"/>
      <c r="D183" s="16"/>
      <c r="E183" s="23"/>
      <c r="F183" s="23"/>
      <c r="G183" s="23"/>
      <c r="H183" s="23"/>
      <c r="I183" s="8" t="e">
        <f>INDEX(リスト!A:A,MATCH(収入計算シート!D:D,リスト!B:B,0))</f>
        <v>#N/A</v>
      </c>
    </row>
    <row r="184" spans="1:9">
      <c r="A184" s="29"/>
      <c r="B184" s="30"/>
      <c r="C184" s="30"/>
      <c r="D184" s="31"/>
      <c r="E184" s="32"/>
      <c r="F184" s="32"/>
      <c r="G184" s="32"/>
      <c r="H184" s="23"/>
      <c r="I184" s="8" t="e">
        <f>INDEX(リスト!A:A,MATCH(収入計算シート!D:D,リスト!B:B,0))</f>
        <v>#N/A</v>
      </c>
    </row>
    <row r="185" spans="1:9">
      <c r="A185" s="28"/>
      <c r="B185" s="22"/>
      <c r="C185" s="22"/>
      <c r="D185" s="16"/>
      <c r="E185" s="23"/>
      <c r="F185" s="23"/>
      <c r="G185" s="23"/>
      <c r="H185" s="23"/>
      <c r="I185" s="8" t="e">
        <f>INDEX(リスト!A:A,MATCH(収入計算シート!D:D,リスト!B:B,0))</f>
        <v>#N/A</v>
      </c>
    </row>
    <row r="186" spans="1:9">
      <c r="A186" s="29"/>
      <c r="B186" s="30"/>
      <c r="C186" s="30"/>
      <c r="D186" s="31"/>
      <c r="E186" s="32"/>
      <c r="F186" s="32"/>
      <c r="G186" s="32"/>
      <c r="H186" s="23"/>
      <c r="I186" s="8" t="e">
        <f>INDEX(リスト!A:A,MATCH(収入計算シート!D:D,リスト!B:B,0))</f>
        <v>#N/A</v>
      </c>
    </row>
    <row r="187" spans="1:9">
      <c r="A187" s="28"/>
      <c r="B187" s="22"/>
      <c r="C187" s="22"/>
      <c r="D187" s="16"/>
      <c r="E187" s="23"/>
      <c r="F187" s="23"/>
      <c r="G187" s="23"/>
      <c r="H187" s="23"/>
      <c r="I187" s="8" t="e">
        <f>INDEX(リスト!A:A,MATCH(収入計算シート!D:D,リスト!B:B,0))</f>
        <v>#N/A</v>
      </c>
    </row>
    <row r="188" spans="1:9">
      <c r="A188" s="29"/>
      <c r="B188" s="30"/>
      <c r="C188" s="30"/>
      <c r="D188" s="31"/>
      <c r="E188" s="32"/>
      <c r="F188" s="32"/>
      <c r="G188" s="32"/>
      <c r="H188" s="23"/>
      <c r="I188" s="8" t="e">
        <f>INDEX(リスト!A:A,MATCH(収入計算シート!D:D,リスト!B:B,0))</f>
        <v>#N/A</v>
      </c>
    </row>
    <row r="189" spans="1:9">
      <c r="A189" s="28"/>
      <c r="B189" s="22"/>
      <c r="C189" s="22"/>
      <c r="D189" s="16"/>
      <c r="E189" s="23"/>
      <c r="F189" s="23"/>
      <c r="G189" s="23"/>
      <c r="H189" s="23"/>
      <c r="I189" s="8" t="e">
        <f>INDEX(リスト!A:A,MATCH(収入計算シート!D:D,リスト!B:B,0))</f>
        <v>#N/A</v>
      </c>
    </row>
    <row r="190" spans="1:9">
      <c r="A190" s="29"/>
      <c r="B190" s="30"/>
      <c r="C190" s="30"/>
      <c r="D190" s="31"/>
      <c r="E190" s="32"/>
      <c r="F190" s="32"/>
      <c r="G190" s="32"/>
      <c r="H190" s="23"/>
      <c r="I190" s="8" t="e">
        <f>INDEX(リスト!A:A,MATCH(収入計算シート!D:D,リスト!B:B,0))</f>
        <v>#N/A</v>
      </c>
    </row>
    <row r="191" spans="1:9">
      <c r="A191" s="28"/>
      <c r="B191" s="22"/>
      <c r="C191" s="22"/>
      <c r="D191" s="16"/>
      <c r="E191" s="23"/>
      <c r="F191" s="23"/>
      <c r="G191" s="23"/>
      <c r="H191" s="23"/>
      <c r="I191" s="8" t="e">
        <f>INDEX(リスト!A:A,MATCH(収入計算シート!D:D,リスト!B:B,0))</f>
        <v>#N/A</v>
      </c>
    </row>
    <row r="192" spans="1:9">
      <c r="A192" s="29"/>
      <c r="B192" s="30"/>
      <c r="C192" s="30"/>
      <c r="D192" s="31"/>
      <c r="E192" s="32"/>
      <c r="F192" s="32"/>
      <c r="G192" s="32"/>
      <c r="H192" s="23"/>
      <c r="I192" s="8" t="e">
        <f>INDEX(リスト!A:A,MATCH(収入計算シート!D:D,リスト!B:B,0))</f>
        <v>#N/A</v>
      </c>
    </row>
    <row r="193" spans="1:9">
      <c r="A193" s="28"/>
      <c r="B193" s="22"/>
      <c r="C193" s="22"/>
      <c r="D193" s="16"/>
      <c r="E193" s="23"/>
      <c r="F193" s="23"/>
      <c r="G193" s="23"/>
      <c r="H193" s="23"/>
      <c r="I193" s="8" t="e">
        <f>INDEX(リスト!A:A,MATCH(収入計算シート!D:D,リスト!B:B,0))</f>
        <v>#N/A</v>
      </c>
    </row>
    <row r="194" spans="1:9">
      <c r="A194" s="29"/>
      <c r="B194" s="30"/>
      <c r="C194" s="30"/>
      <c r="D194" s="31"/>
      <c r="E194" s="32"/>
      <c r="F194" s="32"/>
      <c r="G194" s="32"/>
      <c r="H194" s="23"/>
      <c r="I194" s="8" t="e">
        <f>INDEX(リスト!A:A,MATCH(収入計算シート!D:D,リスト!B:B,0))</f>
        <v>#N/A</v>
      </c>
    </row>
    <row r="195" spans="1:9">
      <c r="A195" s="28"/>
      <c r="B195" s="22"/>
      <c r="C195" s="22"/>
      <c r="D195" s="16"/>
      <c r="E195" s="23"/>
      <c r="F195" s="23"/>
      <c r="G195" s="23"/>
      <c r="H195" s="23"/>
      <c r="I195" s="8" t="e">
        <f>INDEX(リスト!A:A,MATCH(収入計算シート!D:D,リスト!B:B,0))</f>
        <v>#N/A</v>
      </c>
    </row>
    <row r="196" spans="1:9">
      <c r="A196" s="29"/>
      <c r="B196" s="30"/>
      <c r="C196" s="30"/>
      <c r="D196" s="31"/>
      <c r="E196" s="32"/>
      <c r="F196" s="32"/>
      <c r="G196" s="32"/>
      <c r="H196" s="23"/>
      <c r="I196" s="8" t="e">
        <f>INDEX(リスト!A:A,MATCH(収入計算シート!D:D,リスト!B:B,0))</f>
        <v>#N/A</v>
      </c>
    </row>
    <row r="197" spans="1:9">
      <c r="A197" s="28"/>
      <c r="B197" s="22"/>
      <c r="C197" s="22"/>
      <c r="D197" s="16"/>
      <c r="E197" s="23"/>
      <c r="F197" s="23"/>
      <c r="G197" s="23"/>
      <c r="H197" s="23"/>
      <c r="I197" s="8" t="e">
        <f>INDEX(リスト!A:A,MATCH(収入計算シート!D:D,リスト!B:B,0))</f>
        <v>#N/A</v>
      </c>
    </row>
    <row r="198" spans="1:9">
      <c r="A198" s="29"/>
      <c r="B198" s="30"/>
      <c r="C198" s="30"/>
      <c r="D198" s="31"/>
      <c r="E198" s="32"/>
      <c r="F198" s="32"/>
      <c r="G198" s="32"/>
      <c r="H198" s="23"/>
      <c r="I198" s="8" t="e">
        <f>INDEX(リスト!A:A,MATCH(収入計算シート!D:D,リスト!B:B,0))</f>
        <v>#N/A</v>
      </c>
    </row>
    <row r="199" spans="1:9">
      <c r="A199" s="28"/>
      <c r="B199" s="22"/>
      <c r="C199" s="22"/>
      <c r="D199" s="16"/>
      <c r="E199" s="23"/>
      <c r="F199" s="23"/>
      <c r="G199" s="23"/>
      <c r="H199" s="23"/>
      <c r="I199" s="8" t="e">
        <f>INDEX(リスト!A:A,MATCH(収入計算シート!D:D,リスト!B:B,0))</f>
        <v>#N/A</v>
      </c>
    </row>
    <row r="200" spans="1:9">
      <c r="A200" s="29"/>
      <c r="B200" s="30"/>
      <c r="C200" s="30"/>
      <c r="D200" s="31"/>
      <c r="E200" s="32"/>
      <c r="F200" s="32"/>
      <c r="G200" s="32"/>
      <c r="H200" s="23"/>
      <c r="I200" s="8" t="e">
        <f>INDEX(リスト!A:A,MATCH(収入計算シート!D:D,リスト!B:B,0))</f>
        <v>#N/A</v>
      </c>
    </row>
  </sheetData>
  <sheetProtection algorithmName="SHA-512" hashValue="6kREjdStngBAEjJFLNrKzTwexqxzLMqpJdaI6cf507CwbuE6vu9i+H0PYWnLX0+E3TXI6Ww4wkaLpXokrGwH0A==" saltValue="pO7PQ7Wy7dz3CptokTWY9w==" spinCount="100000" sheet="1" insertRows="0" deleteRows="0" autoFilter="0"/>
  <mergeCells count="1">
    <mergeCell ref="A1:B1"/>
  </mergeCells>
  <phoneticPr fontId="2"/>
  <dataValidations count="1">
    <dataValidation imeMode="off" allowBlank="1" showInputMessage="1" showErrorMessage="1" sqref="A3:C14 G3:G14" xr:uid="{071F25F1-85EE-4C79-A7BD-A5805601E2D7}"/>
  </dataValidations>
  <pageMargins left="0.59055118110236227" right="0.59055118110236227" top="0.74803149606299213" bottom="0.74803149606299213" header="0.31496062992125984" footer="0.31496062992125984"/>
  <pageSetup paperSize="9" fitToWidth="0" fitToHeight="0" orientation="portrait" blackAndWhite="1"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F0FEC61-2B34-49BD-9BCA-30042C365A27}">
          <x14:formula1>
            <xm:f>リスト!$B$3:$B$10</xm:f>
          </x14:formula1>
          <xm:sqref>D3:D1048576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99"/>
    <pageSetUpPr fitToPage="1"/>
  </sheetPr>
  <dimension ref="A1:O498"/>
  <sheetViews>
    <sheetView showRowColHeaders="0" zoomScale="115" zoomScaleNormal="115" workbookViewId="0">
      <pane ySplit="2" topLeftCell="A3" activePane="bottomLeft" state="frozen"/>
      <selection pane="bottomLeft" sqref="A1:B1"/>
    </sheetView>
  </sheetViews>
  <sheetFormatPr defaultRowHeight="16.5"/>
  <cols>
    <col min="1" max="1" width="4.625" style="12" customWidth="1"/>
    <col min="2" max="3" width="4.625" style="9" customWidth="1"/>
    <col min="4" max="4" width="13.875" style="8" customWidth="1"/>
    <col min="5" max="5" width="8.75" style="9" bestFit="1" customWidth="1"/>
    <col min="6" max="6" width="28.375" style="8" customWidth="1"/>
    <col min="7" max="7" width="14.375" style="8" customWidth="1"/>
    <col min="8" max="8" width="10.75" style="8" customWidth="1"/>
    <col min="9" max="9" width="6.625" style="13" customWidth="1"/>
    <col min="10" max="10" width="9.25" style="8" customWidth="1"/>
    <col min="11" max="11" width="7.625" style="8" customWidth="1"/>
    <col min="12" max="14" width="9" style="8" hidden="1" customWidth="1"/>
    <col min="15" max="15" width="9" style="10" hidden="1" customWidth="1"/>
    <col min="16" max="16384" width="9" style="8"/>
  </cols>
  <sheetData>
    <row r="1" spans="1:15" ht="24.95" customHeight="1">
      <c r="A1" s="158" t="s">
        <v>207</v>
      </c>
      <c r="B1" s="158"/>
      <c r="C1" s="69">
        <f>使用説明!C10</f>
        <v>8</v>
      </c>
      <c r="D1" s="57" t="s">
        <v>266</v>
      </c>
    </row>
    <row r="2" spans="1:15" s="9" customFormat="1" ht="33">
      <c r="A2" s="76" t="s">
        <v>75</v>
      </c>
      <c r="B2" s="77" t="s">
        <v>76</v>
      </c>
      <c r="C2" s="77" t="s">
        <v>77</v>
      </c>
      <c r="D2" s="77" t="s">
        <v>0</v>
      </c>
      <c r="E2" s="77" t="s">
        <v>222</v>
      </c>
      <c r="F2" s="77" t="s">
        <v>35</v>
      </c>
      <c r="G2" s="77" t="s">
        <v>19</v>
      </c>
      <c r="H2" s="78" t="s">
        <v>205</v>
      </c>
      <c r="I2" s="79" t="s">
        <v>33</v>
      </c>
      <c r="J2" s="77" t="s">
        <v>206</v>
      </c>
      <c r="K2" s="77" t="s">
        <v>34</v>
      </c>
      <c r="L2" s="80" t="s">
        <v>78</v>
      </c>
      <c r="M2" s="80" t="s">
        <v>79</v>
      </c>
      <c r="O2" s="11"/>
    </row>
    <row r="3" spans="1:15" ht="18" customHeight="1">
      <c r="A3" s="14"/>
      <c r="B3" s="15"/>
      <c r="C3" s="15"/>
      <c r="D3" s="16"/>
      <c r="E3" s="17"/>
      <c r="F3" s="16"/>
      <c r="G3" s="16"/>
      <c r="H3" s="18"/>
      <c r="I3" s="19"/>
      <c r="J3" s="74" t="str">
        <f>IF(H3=0,"",IF(OR(I3=100,I3=""),H3,I3*H3))</f>
        <v/>
      </c>
      <c r="K3" s="23"/>
      <c r="L3" s="8" t="e">
        <f>INDEX(リスト!D:D,MATCH(経費計算シート!D:D,リスト!E:E,0))</f>
        <v>#N/A</v>
      </c>
      <c r="M3" s="8">
        <f t="shared" ref="M3:M34" si="0">IF(E3="共通",3,IF(E3="畜産（牛）",2,1))</f>
        <v>1</v>
      </c>
      <c r="O3" s="10">
        <f>B3</f>
        <v>0</v>
      </c>
    </row>
    <row r="4" spans="1:15" ht="18" customHeight="1">
      <c r="A4" s="14"/>
      <c r="B4" s="15"/>
      <c r="C4" s="15"/>
      <c r="D4" s="16"/>
      <c r="E4" s="17"/>
      <c r="F4" s="16"/>
      <c r="G4" s="16"/>
      <c r="H4" s="18"/>
      <c r="I4" s="19"/>
      <c r="J4" s="74" t="str">
        <f t="shared" ref="J4:J66" si="1">IF(H4=0,"",IF(OR(I4=100,I4=""),H4,I4*H4))</f>
        <v/>
      </c>
      <c r="K4" s="75"/>
      <c r="L4" s="8" t="e">
        <f>INDEX(リスト!D:D,MATCH(経費計算シート!D:D,リスト!E:E,0))</f>
        <v>#N/A</v>
      </c>
      <c r="M4" s="8">
        <f t="shared" si="0"/>
        <v>1</v>
      </c>
      <c r="O4" s="10">
        <f t="shared" ref="O4:O9" si="2">B4</f>
        <v>0</v>
      </c>
    </row>
    <row r="5" spans="1:15" ht="18" customHeight="1">
      <c r="A5" s="14"/>
      <c r="B5" s="15"/>
      <c r="C5" s="15"/>
      <c r="D5" s="16"/>
      <c r="E5" s="17"/>
      <c r="F5" s="16"/>
      <c r="G5" s="16"/>
      <c r="H5" s="18"/>
      <c r="I5" s="19"/>
      <c r="J5" s="74" t="str">
        <f t="shared" si="1"/>
        <v/>
      </c>
      <c r="K5" s="75"/>
      <c r="L5" s="8" t="e">
        <f>INDEX(リスト!D:D,MATCH(経費計算シート!D:D,リスト!E:E,0))</f>
        <v>#N/A</v>
      </c>
      <c r="M5" s="8">
        <f t="shared" si="0"/>
        <v>1</v>
      </c>
      <c r="O5" s="10">
        <f t="shared" si="2"/>
        <v>0</v>
      </c>
    </row>
    <row r="6" spans="1:15" ht="18" customHeight="1">
      <c r="A6" s="14"/>
      <c r="B6" s="15"/>
      <c r="C6" s="15"/>
      <c r="D6" s="16"/>
      <c r="E6" s="17"/>
      <c r="F6" s="16"/>
      <c r="G6" s="16"/>
      <c r="H6" s="18"/>
      <c r="I6" s="19"/>
      <c r="J6" s="74" t="str">
        <f t="shared" si="1"/>
        <v/>
      </c>
      <c r="K6" s="75"/>
      <c r="L6" s="8" t="e">
        <f>INDEX(リスト!D:D,MATCH(経費計算シート!D:D,リスト!E:E,0))</f>
        <v>#N/A</v>
      </c>
      <c r="M6" s="8">
        <f t="shared" si="0"/>
        <v>1</v>
      </c>
      <c r="O6" s="10">
        <f t="shared" si="2"/>
        <v>0</v>
      </c>
    </row>
    <row r="7" spans="1:15" ht="18" customHeight="1">
      <c r="A7" s="14"/>
      <c r="B7" s="15"/>
      <c r="C7" s="15"/>
      <c r="D7" s="16"/>
      <c r="E7" s="17"/>
      <c r="F7" s="16"/>
      <c r="G7" s="16"/>
      <c r="H7" s="18"/>
      <c r="I7" s="19"/>
      <c r="J7" s="74" t="str">
        <f t="shared" si="1"/>
        <v/>
      </c>
      <c r="K7" s="75"/>
      <c r="L7" s="8" t="e">
        <f>INDEX(リスト!D:D,MATCH(経費計算シート!D:D,リスト!E:E,0))</f>
        <v>#N/A</v>
      </c>
      <c r="M7" s="8">
        <f t="shared" si="0"/>
        <v>1</v>
      </c>
      <c r="O7" s="10">
        <f t="shared" si="2"/>
        <v>0</v>
      </c>
    </row>
    <row r="8" spans="1:15" ht="18" customHeight="1">
      <c r="A8" s="14"/>
      <c r="B8" s="15"/>
      <c r="C8" s="15"/>
      <c r="D8" s="16"/>
      <c r="E8" s="17"/>
      <c r="F8" s="16"/>
      <c r="G8" s="16"/>
      <c r="H8" s="18"/>
      <c r="I8" s="19"/>
      <c r="J8" s="74" t="str">
        <f t="shared" si="1"/>
        <v/>
      </c>
      <c r="K8" s="75"/>
      <c r="L8" s="8" t="e">
        <f>INDEX(リスト!D:D,MATCH(経費計算シート!D:D,リスト!E:E,0))</f>
        <v>#N/A</v>
      </c>
      <c r="M8" s="8">
        <f t="shared" si="0"/>
        <v>1</v>
      </c>
      <c r="O8" s="10">
        <f t="shared" si="2"/>
        <v>0</v>
      </c>
    </row>
    <row r="9" spans="1:15" ht="18" customHeight="1">
      <c r="A9" s="14"/>
      <c r="B9" s="15"/>
      <c r="C9" s="15"/>
      <c r="D9" s="16"/>
      <c r="E9" s="17"/>
      <c r="F9" s="16"/>
      <c r="G9" s="16"/>
      <c r="H9" s="18"/>
      <c r="I9" s="19"/>
      <c r="J9" s="74" t="str">
        <f t="shared" si="1"/>
        <v/>
      </c>
      <c r="K9" s="75"/>
      <c r="L9" s="8" t="e">
        <f>INDEX(リスト!D:D,MATCH(経費計算シート!D:D,リスト!E:E,0))</f>
        <v>#N/A</v>
      </c>
      <c r="M9" s="8">
        <f t="shared" si="0"/>
        <v>1</v>
      </c>
      <c r="O9" s="10">
        <f t="shared" si="2"/>
        <v>0</v>
      </c>
    </row>
    <row r="10" spans="1:15" ht="18" customHeight="1">
      <c r="A10" s="20"/>
      <c r="B10" s="15"/>
      <c r="C10" s="15"/>
      <c r="D10" s="16"/>
      <c r="E10" s="17"/>
      <c r="F10" s="16"/>
      <c r="G10" s="16"/>
      <c r="H10" s="18"/>
      <c r="I10" s="19"/>
      <c r="J10" s="74" t="str">
        <f t="shared" si="1"/>
        <v/>
      </c>
      <c r="K10" s="75"/>
      <c r="L10" s="8" t="e">
        <f>INDEX(リスト!D:D,MATCH(経費計算シート!D:D,リスト!E:E,0))</f>
        <v>#N/A</v>
      </c>
      <c r="M10" s="8">
        <f t="shared" si="0"/>
        <v>1</v>
      </c>
    </row>
    <row r="11" spans="1:15" ht="18" customHeight="1">
      <c r="A11" s="20"/>
      <c r="B11" s="15"/>
      <c r="C11" s="15"/>
      <c r="D11" s="16"/>
      <c r="E11" s="17"/>
      <c r="F11" s="16"/>
      <c r="G11" s="16"/>
      <c r="H11" s="18"/>
      <c r="I11" s="19"/>
      <c r="J11" s="74" t="str">
        <f t="shared" si="1"/>
        <v/>
      </c>
      <c r="K11" s="75"/>
      <c r="L11" s="8" t="e">
        <f>INDEX(リスト!D:D,MATCH(経費計算シート!D:D,リスト!E:E,0))</f>
        <v>#N/A</v>
      </c>
      <c r="M11" s="8">
        <f t="shared" si="0"/>
        <v>1</v>
      </c>
    </row>
    <row r="12" spans="1:15" ht="18" customHeight="1">
      <c r="A12" s="20"/>
      <c r="B12" s="15"/>
      <c r="C12" s="15"/>
      <c r="D12" s="16"/>
      <c r="E12" s="17"/>
      <c r="F12" s="16"/>
      <c r="G12" s="16"/>
      <c r="H12" s="18"/>
      <c r="I12" s="19"/>
      <c r="J12" s="74" t="str">
        <f t="shared" si="1"/>
        <v/>
      </c>
      <c r="K12" s="75"/>
      <c r="L12" s="8" t="e">
        <f>INDEX(リスト!D:D,MATCH(経費計算シート!D:D,リスト!E:E,0))</f>
        <v>#N/A</v>
      </c>
      <c r="M12" s="8">
        <f t="shared" si="0"/>
        <v>1</v>
      </c>
    </row>
    <row r="13" spans="1:15" ht="18" customHeight="1">
      <c r="A13" s="20"/>
      <c r="B13" s="15"/>
      <c r="C13" s="15"/>
      <c r="D13" s="16"/>
      <c r="E13" s="17"/>
      <c r="F13" s="16"/>
      <c r="G13" s="16"/>
      <c r="H13" s="18"/>
      <c r="I13" s="19"/>
      <c r="J13" s="74" t="str">
        <f t="shared" si="1"/>
        <v/>
      </c>
      <c r="K13" s="75"/>
      <c r="L13" s="8" t="e">
        <f>INDEX(リスト!D:D,MATCH(経費計算シート!D:D,リスト!E:E,0))</f>
        <v>#N/A</v>
      </c>
      <c r="M13" s="8">
        <f t="shared" si="0"/>
        <v>1</v>
      </c>
    </row>
    <row r="14" spans="1:15" ht="18" customHeight="1">
      <c r="A14" s="20"/>
      <c r="B14" s="15"/>
      <c r="C14" s="15"/>
      <c r="D14" s="16"/>
      <c r="E14" s="17"/>
      <c r="F14" s="16"/>
      <c r="G14" s="16"/>
      <c r="H14" s="18"/>
      <c r="I14" s="19"/>
      <c r="J14" s="74" t="str">
        <f t="shared" si="1"/>
        <v/>
      </c>
      <c r="K14" s="75"/>
      <c r="L14" s="8" t="e">
        <f>INDEX(リスト!D:D,MATCH(経費計算シート!D:D,リスト!E:E,0))</f>
        <v>#N/A</v>
      </c>
      <c r="M14" s="8">
        <f t="shared" si="0"/>
        <v>1</v>
      </c>
    </row>
    <row r="15" spans="1:15" ht="18" customHeight="1">
      <c r="A15" s="21"/>
      <c r="B15" s="15"/>
      <c r="C15" s="22"/>
      <c r="D15" s="16"/>
      <c r="E15" s="17"/>
      <c r="F15" s="23"/>
      <c r="G15" s="23"/>
      <c r="H15" s="18"/>
      <c r="I15" s="24"/>
      <c r="J15" s="74" t="str">
        <f t="shared" si="1"/>
        <v/>
      </c>
      <c r="K15" s="75"/>
      <c r="L15" s="8" t="e">
        <f>INDEX(リスト!D:D,MATCH(経費計算シート!D:D,リスト!E:E,0))</f>
        <v>#N/A</v>
      </c>
      <c r="M15" s="8">
        <f t="shared" si="0"/>
        <v>1</v>
      </c>
    </row>
    <row r="16" spans="1:15" ht="18" customHeight="1">
      <c r="A16" s="21"/>
      <c r="B16" s="15"/>
      <c r="C16" s="22"/>
      <c r="D16" s="16"/>
      <c r="E16" s="17"/>
      <c r="F16" s="23"/>
      <c r="G16" s="23"/>
      <c r="H16" s="18"/>
      <c r="I16" s="24"/>
      <c r="J16" s="74" t="str">
        <f t="shared" si="1"/>
        <v/>
      </c>
      <c r="K16" s="75"/>
      <c r="L16" s="8" t="e">
        <f>INDEX(リスト!D:D,MATCH(経費計算シート!D:D,リスト!E:E,0))</f>
        <v>#N/A</v>
      </c>
      <c r="M16" s="8">
        <f t="shared" si="0"/>
        <v>1</v>
      </c>
    </row>
    <row r="17" spans="1:13" ht="18" customHeight="1">
      <c r="A17" s="21"/>
      <c r="B17" s="15"/>
      <c r="C17" s="22"/>
      <c r="D17" s="16"/>
      <c r="E17" s="17"/>
      <c r="F17" s="23"/>
      <c r="G17" s="23"/>
      <c r="H17" s="18"/>
      <c r="I17" s="24"/>
      <c r="J17" s="74" t="str">
        <f t="shared" si="1"/>
        <v/>
      </c>
      <c r="K17" s="75"/>
      <c r="L17" s="8" t="e">
        <f>INDEX(リスト!D:D,MATCH(経費計算シート!D:D,リスト!E:E,0))</f>
        <v>#N/A</v>
      </c>
      <c r="M17" s="8">
        <f t="shared" si="0"/>
        <v>1</v>
      </c>
    </row>
    <row r="18" spans="1:13" ht="18" customHeight="1">
      <c r="A18" s="21"/>
      <c r="B18" s="15"/>
      <c r="C18" s="22"/>
      <c r="D18" s="16"/>
      <c r="E18" s="17"/>
      <c r="F18" s="23"/>
      <c r="G18" s="23"/>
      <c r="H18" s="18"/>
      <c r="I18" s="24"/>
      <c r="J18" s="74" t="str">
        <f t="shared" si="1"/>
        <v/>
      </c>
      <c r="K18" s="75"/>
      <c r="L18" s="8" t="e">
        <f>INDEX(リスト!D:D,MATCH(経費計算シート!D:D,リスト!E:E,0))</f>
        <v>#N/A</v>
      </c>
      <c r="M18" s="8">
        <f t="shared" si="0"/>
        <v>1</v>
      </c>
    </row>
    <row r="19" spans="1:13" ht="18" customHeight="1">
      <c r="A19" s="21"/>
      <c r="B19" s="15"/>
      <c r="C19" s="22"/>
      <c r="D19" s="16"/>
      <c r="E19" s="17"/>
      <c r="F19" s="23"/>
      <c r="G19" s="23"/>
      <c r="H19" s="18"/>
      <c r="I19" s="24"/>
      <c r="J19" s="74" t="str">
        <f t="shared" si="1"/>
        <v/>
      </c>
      <c r="K19" s="75"/>
      <c r="L19" s="8" t="e">
        <f>INDEX(リスト!D:D,MATCH(経費計算シート!D:D,リスト!E:E,0))</f>
        <v>#N/A</v>
      </c>
      <c r="M19" s="8">
        <f t="shared" si="0"/>
        <v>1</v>
      </c>
    </row>
    <row r="20" spans="1:13" ht="18" customHeight="1">
      <c r="A20" s="21"/>
      <c r="B20" s="15"/>
      <c r="C20" s="22"/>
      <c r="D20" s="16"/>
      <c r="E20" s="17"/>
      <c r="F20" s="23"/>
      <c r="G20" s="23"/>
      <c r="H20" s="18"/>
      <c r="I20" s="24"/>
      <c r="J20" s="74" t="str">
        <f t="shared" si="1"/>
        <v/>
      </c>
      <c r="K20" s="75"/>
      <c r="L20" s="8" t="e">
        <f>INDEX(リスト!D:D,MATCH(経費計算シート!D:D,リスト!E:E,0))</f>
        <v>#N/A</v>
      </c>
      <c r="M20" s="8">
        <f t="shared" si="0"/>
        <v>1</v>
      </c>
    </row>
    <row r="21" spans="1:13" ht="18" customHeight="1">
      <c r="A21" s="21"/>
      <c r="B21" s="15"/>
      <c r="C21" s="22"/>
      <c r="D21" s="16"/>
      <c r="E21" s="17"/>
      <c r="F21" s="23"/>
      <c r="G21" s="23"/>
      <c r="H21" s="18"/>
      <c r="I21" s="24"/>
      <c r="J21" s="74" t="str">
        <f t="shared" si="1"/>
        <v/>
      </c>
      <c r="K21" s="75"/>
      <c r="L21" s="8" t="e">
        <f>INDEX(リスト!D:D,MATCH(経費計算シート!D:D,リスト!E:E,0))</f>
        <v>#N/A</v>
      </c>
      <c r="M21" s="8">
        <f t="shared" si="0"/>
        <v>1</v>
      </c>
    </row>
    <row r="22" spans="1:13" ht="18" customHeight="1">
      <c r="A22" s="21"/>
      <c r="B22" s="15"/>
      <c r="C22" s="15"/>
      <c r="D22" s="16"/>
      <c r="E22" s="17"/>
      <c r="F22" s="16"/>
      <c r="G22" s="16"/>
      <c r="H22" s="18"/>
      <c r="I22" s="19"/>
      <c r="J22" s="74" t="str">
        <f t="shared" si="1"/>
        <v/>
      </c>
      <c r="K22" s="75"/>
      <c r="L22" s="8" t="e">
        <f>INDEX(リスト!D:D,MATCH(経費計算シート!D:D,リスト!E:E,0))</f>
        <v>#N/A</v>
      </c>
      <c r="M22" s="8">
        <f t="shared" si="0"/>
        <v>1</v>
      </c>
    </row>
    <row r="23" spans="1:13" ht="18" customHeight="1">
      <c r="A23" s="21"/>
      <c r="B23" s="15"/>
      <c r="C23" s="15"/>
      <c r="D23" s="16"/>
      <c r="E23" s="17"/>
      <c r="F23" s="16"/>
      <c r="G23" s="16"/>
      <c r="H23" s="18"/>
      <c r="I23" s="19"/>
      <c r="J23" s="74" t="str">
        <f t="shared" si="1"/>
        <v/>
      </c>
      <c r="K23" s="75"/>
      <c r="L23" s="8" t="e">
        <f>INDEX(リスト!D:D,MATCH(経費計算シート!D:D,リスト!E:E,0))</f>
        <v>#N/A</v>
      </c>
      <c r="M23" s="8">
        <f t="shared" si="0"/>
        <v>1</v>
      </c>
    </row>
    <row r="24" spans="1:13" ht="18" customHeight="1">
      <c r="A24" s="21"/>
      <c r="B24" s="15"/>
      <c r="C24" s="15"/>
      <c r="D24" s="16"/>
      <c r="E24" s="17"/>
      <c r="F24" s="16"/>
      <c r="G24" s="16"/>
      <c r="H24" s="18"/>
      <c r="I24" s="19"/>
      <c r="J24" s="74" t="str">
        <f t="shared" si="1"/>
        <v/>
      </c>
      <c r="K24" s="75"/>
      <c r="L24" s="8" t="e">
        <f>INDEX(リスト!D:D,MATCH(経費計算シート!D:D,リスト!E:E,0))</f>
        <v>#N/A</v>
      </c>
      <c r="M24" s="8">
        <f t="shared" si="0"/>
        <v>1</v>
      </c>
    </row>
    <row r="25" spans="1:13" ht="18" customHeight="1">
      <c r="A25" s="21"/>
      <c r="B25" s="15"/>
      <c r="C25" s="15"/>
      <c r="D25" s="16"/>
      <c r="E25" s="17"/>
      <c r="F25" s="16"/>
      <c r="G25" s="16"/>
      <c r="H25" s="18"/>
      <c r="I25" s="19"/>
      <c r="J25" s="74" t="str">
        <f t="shared" si="1"/>
        <v/>
      </c>
      <c r="K25" s="23"/>
      <c r="L25" s="8" t="e">
        <f>INDEX(リスト!D:D,MATCH(経費計算シート!D:D,リスト!E:E,0))</f>
        <v>#N/A</v>
      </c>
      <c r="M25" s="8">
        <f t="shared" si="0"/>
        <v>1</v>
      </c>
    </row>
    <row r="26" spans="1:13" ht="18" customHeight="1">
      <c r="A26" s="21"/>
      <c r="B26" s="15"/>
      <c r="C26" s="15"/>
      <c r="D26" s="16"/>
      <c r="E26" s="17"/>
      <c r="F26" s="16"/>
      <c r="G26" s="16"/>
      <c r="H26" s="18"/>
      <c r="I26" s="19"/>
      <c r="J26" s="74" t="str">
        <f t="shared" si="1"/>
        <v/>
      </c>
      <c r="K26" s="23"/>
      <c r="L26" s="8" t="e">
        <f>INDEX(リスト!D:D,MATCH(経費計算シート!D:D,リスト!E:E,0))</f>
        <v>#N/A</v>
      </c>
      <c r="M26" s="8">
        <f t="shared" si="0"/>
        <v>1</v>
      </c>
    </row>
    <row r="27" spans="1:13" ht="18" customHeight="1">
      <c r="A27" s="21"/>
      <c r="B27" s="15"/>
      <c r="C27" s="15"/>
      <c r="D27" s="16"/>
      <c r="E27" s="17"/>
      <c r="F27" s="16"/>
      <c r="G27" s="16"/>
      <c r="H27" s="18"/>
      <c r="I27" s="19"/>
      <c r="J27" s="74" t="str">
        <f t="shared" si="1"/>
        <v/>
      </c>
      <c r="K27" s="23"/>
      <c r="L27" s="8" t="e">
        <f>INDEX(リスト!D:D,MATCH(経費計算シート!D:D,リスト!E:E,0))</f>
        <v>#N/A</v>
      </c>
      <c r="M27" s="8">
        <f t="shared" si="0"/>
        <v>1</v>
      </c>
    </row>
    <row r="28" spans="1:13" ht="18" customHeight="1">
      <c r="A28" s="21"/>
      <c r="B28" s="15"/>
      <c r="C28" s="15"/>
      <c r="D28" s="16"/>
      <c r="E28" s="17"/>
      <c r="F28" s="16"/>
      <c r="G28" s="16"/>
      <c r="H28" s="18"/>
      <c r="I28" s="19"/>
      <c r="J28" s="74" t="str">
        <f t="shared" si="1"/>
        <v/>
      </c>
      <c r="K28" s="23"/>
      <c r="L28" s="8" t="e">
        <f>INDEX(リスト!D:D,MATCH(経費計算シート!D:D,リスト!E:E,0))</f>
        <v>#N/A</v>
      </c>
      <c r="M28" s="8">
        <f t="shared" si="0"/>
        <v>1</v>
      </c>
    </row>
    <row r="29" spans="1:13" ht="18" customHeight="1">
      <c r="A29" s="21"/>
      <c r="B29" s="15"/>
      <c r="C29" s="15"/>
      <c r="D29" s="16"/>
      <c r="E29" s="17"/>
      <c r="F29" s="16"/>
      <c r="G29" s="16"/>
      <c r="H29" s="18"/>
      <c r="I29" s="19"/>
      <c r="J29" s="74" t="str">
        <f t="shared" si="1"/>
        <v/>
      </c>
      <c r="K29" s="23"/>
      <c r="L29" s="8" t="e">
        <f>INDEX(リスト!D:D,MATCH(経費計算シート!D:D,リスト!E:E,0))</f>
        <v>#N/A</v>
      </c>
      <c r="M29" s="8">
        <f t="shared" si="0"/>
        <v>1</v>
      </c>
    </row>
    <row r="30" spans="1:13" ht="18" customHeight="1">
      <c r="A30" s="21"/>
      <c r="B30" s="15"/>
      <c r="C30" s="15"/>
      <c r="D30" s="16"/>
      <c r="E30" s="17"/>
      <c r="F30" s="16"/>
      <c r="G30" s="16"/>
      <c r="H30" s="18"/>
      <c r="I30" s="19"/>
      <c r="J30" s="74" t="str">
        <f t="shared" si="1"/>
        <v/>
      </c>
      <c r="K30" s="23"/>
      <c r="L30" s="8" t="e">
        <f>INDEX(リスト!D:D,MATCH(経費計算シート!D:D,リスト!E:E,0))</f>
        <v>#N/A</v>
      </c>
      <c r="M30" s="8">
        <f t="shared" si="0"/>
        <v>1</v>
      </c>
    </row>
    <row r="31" spans="1:13" ht="18" customHeight="1">
      <c r="A31" s="21"/>
      <c r="B31" s="15"/>
      <c r="C31" s="15"/>
      <c r="D31" s="16"/>
      <c r="E31" s="17"/>
      <c r="F31" s="16"/>
      <c r="G31" s="16"/>
      <c r="H31" s="18"/>
      <c r="I31" s="19"/>
      <c r="J31" s="74" t="str">
        <f t="shared" si="1"/>
        <v/>
      </c>
      <c r="K31" s="23"/>
      <c r="L31" s="8" t="e">
        <f>INDEX(リスト!D:D,MATCH(経費計算シート!D:D,リスト!E:E,0))</f>
        <v>#N/A</v>
      </c>
      <c r="M31" s="8">
        <f t="shared" si="0"/>
        <v>1</v>
      </c>
    </row>
    <row r="32" spans="1:13" ht="18" customHeight="1">
      <c r="A32" s="21"/>
      <c r="B32" s="15"/>
      <c r="C32" s="15"/>
      <c r="D32" s="16"/>
      <c r="E32" s="17"/>
      <c r="F32" s="16"/>
      <c r="G32" s="16"/>
      <c r="H32" s="18"/>
      <c r="I32" s="19"/>
      <c r="J32" s="74" t="str">
        <f t="shared" si="1"/>
        <v/>
      </c>
      <c r="K32" s="23"/>
      <c r="L32" s="8" t="e">
        <f>INDEX(リスト!D:D,MATCH(経費計算シート!D:D,リスト!E:E,0))</f>
        <v>#N/A</v>
      </c>
      <c r="M32" s="8">
        <f t="shared" si="0"/>
        <v>1</v>
      </c>
    </row>
    <row r="33" spans="1:13" ht="18" customHeight="1">
      <c r="A33" s="21"/>
      <c r="B33" s="15"/>
      <c r="C33" s="15"/>
      <c r="D33" s="16"/>
      <c r="E33" s="17"/>
      <c r="F33" s="16"/>
      <c r="G33" s="16"/>
      <c r="H33" s="18"/>
      <c r="I33" s="19"/>
      <c r="J33" s="74" t="str">
        <f t="shared" si="1"/>
        <v/>
      </c>
      <c r="K33" s="23"/>
      <c r="L33" s="8" t="e">
        <f>INDEX(リスト!D:D,MATCH(経費計算シート!D:D,リスト!E:E,0))</f>
        <v>#N/A</v>
      </c>
      <c r="M33" s="8">
        <f t="shared" si="0"/>
        <v>1</v>
      </c>
    </row>
    <row r="34" spans="1:13" ht="18" customHeight="1">
      <c r="A34" s="21"/>
      <c r="B34" s="15"/>
      <c r="C34" s="22"/>
      <c r="D34" s="16"/>
      <c r="E34" s="17"/>
      <c r="F34" s="23"/>
      <c r="G34" s="23"/>
      <c r="H34" s="18"/>
      <c r="I34" s="24"/>
      <c r="J34" s="74" t="str">
        <f t="shared" si="1"/>
        <v/>
      </c>
      <c r="K34" s="23"/>
      <c r="L34" s="8" t="e">
        <f>INDEX(リスト!D:D,MATCH(経費計算シート!D:D,リスト!E:E,0))</f>
        <v>#N/A</v>
      </c>
      <c r="M34" s="8">
        <f t="shared" si="0"/>
        <v>1</v>
      </c>
    </row>
    <row r="35" spans="1:13" ht="18" customHeight="1">
      <c r="A35" s="21"/>
      <c r="B35" s="15"/>
      <c r="C35" s="22"/>
      <c r="D35" s="16"/>
      <c r="E35" s="17"/>
      <c r="F35" s="23"/>
      <c r="G35" s="23"/>
      <c r="H35" s="18"/>
      <c r="I35" s="24"/>
      <c r="J35" s="74" t="str">
        <f t="shared" si="1"/>
        <v/>
      </c>
      <c r="K35" s="23"/>
      <c r="L35" s="8" t="e">
        <f>INDEX(リスト!D:D,MATCH(経費計算シート!D:D,リスト!E:E,0))</f>
        <v>#N/A</v>
      </c>
      <c r="M35" s="8">
        <f t="shared" ref="M35:M66" si="3">IF(E35="共通",3,IF(E35="畜産（牛）",2,1))</f>
        <v>1</v>
      </c>
    </row>
    <row r="36" spans="1:13" ht="18" customHeight="1">
      <c r="A36" s="21"/>
      <c r="B36" s="15"/>
      <c r="C36" s="22"/>
      <c r="D36" s="16"/>
      <c r="E36" s="17"/>
      <c r="F36" s="23"/>
      <c r="G36" s="23"/>
      <c r="H36" s="18"/>
      <c r="I36" s="24"/>
      <c r="J36" s="74" t="str">
        <f t="shared" si="1"/>
        <v/>
      </c>
      <c r="K36" s="23"/>
      <c r="L36" s="8" t="e">
        <f>INDEX(リスト!D:D,MATCH(経費計算シート!D:D,リスト!E:E,0))</f>
        <v>#N/A</v>
      </c>
      <c r="M36" s="8">
        <f t="shared" si="3"/>
        <v>1</v>
      </c>
    </row>
    <row r="37" spans="1:13" ht="18" customHeight="1">
      <c r="A37" s="21"/>
      <c r="B37" s="15"/>
      <c r="C37" s="22"/>
      <c r="D37" s="16"/>
      <c r="E37" s="17"/>
      <c r="F37" s="23"/>
      <c r="G37" s="23"/>
      <c r="H37" s="18"/>
      <c r="I37" s="24"/>
      <c r="J37" s="74" t="str">
        <f t="shared" si="1"/>
        <v/>
      </c>
      <c r="K37" s="23"/>
      <c r="L37" s="8" t="e">
        <f>INDEX(リスト!D:D,MATCH(経費計算シート!D:D,リスト!E:E,0))</f>
        <v>#N/A</v>
      </c>
      <c r="M37" s="8">
        <f t="shared" si="3"/>
        <v>1</v>
      </c>
    </row>
    <row r="38" spans="1:13" ht="18" customHeight="1">
      <c r="A38" s="21"/>
      <c r="B38" s="15"/>
      <c r="C38" s="22"/>
      <c r="D38" s="16"/>
      <c r="E38" s="17"/>
      <c r="F38" s="23"/>
      <c r="G38" s="23"/>
      <c r="H38" s="18"/>
      <c r="I38" s="24"/>
      <c r="J38" s="74" t="str">
        <f t="shared" si="1"/>
        <v/>
      </c>
      <c r="K38" s="23"/>
      <c r="L38" s="8" t="e">
        <f>INDEX(リスト!D:D,MATCH(経費計算シート!D:D,リスト!E:E,0))</f>
        <v>#N/A</v>
      </c>
      <c r="M38" s="8">
        <f t="shared" si="3"/>
        <v>1</v>
      </c>
    </row>
    <row r="39" spans="1:13" ht="18" customHeight="1">
      <c r="A39" s="21"/>
      <c r="B39" s="15"/>
      <c r="C39" s="22"/>
      <c r="D39" s="16"/>
      <c r="E39" s="17"/>
      <c r="F39" s="23"/>
      <c r="G39" s="23"/>
      <c r="H39" s="18"/>
      <c r="I39" s="24"/>
      <c r="J39" s="74" t="str">
        <f t="shared" si="1"/>
        <v/>
      </c>
      <c r="K39" s="23"/>
      <c r="L39" s="8" t="e">
        <f>INDEX(リスト!D:D,MATCH(経費計算シート!D:D,リスト!E:E,0))</f>
        <v>#N/A</v>
      </c>
      <c r="M39" s="8">
        <f t="shared" si="3"/>
        <v>1</v>
      </c>
    </row>
    <row r="40" spans="1:13" ht="18" customHeight="1">
      <c r="A40" s="21"/>
      <c r="B40" s="15"/>
      <c r="C40" s="22"/>
      <c r="D40" s="16"/>
      <c r="E40" s="17"/>
      <c r="F40" s="23"/>
      <c r="G40" s="23"/>
      <c r="H40" s="18"/>
      <c r="I40" s="24"/>
      <c r="J40" s="74" t="str">
        <f t="shared" si="1"/>
        <v/>
      </c>
      <c r="K40" s="23"/>
      <c r="L40" s="8" t="e">
        <f>INDEX(リスト!D:D,MATCH(経費計算シート!D:D,リスト!E:E,0))</f>
        <v>#N/A</v>
      </c>
      <c r="M40" s="8">
        <f t="shared" si="3"/>
        <v>1</v>
      </c>
    </row>
    <row r="41" spans="1:13" ht="18" customHeight="1">
      <c r="A41" s="21"/>
      <c r="B41" s="15"/>
      <c r="C41" s="15"/>
      <c r="D41" s="16"/>
      <c r="E41" s="17"/>
      <c r="F41" s="23"/>
      <c r="G41" s="23"/>
      <c r="H41" s="18"/>
      <c r="I41" s="19"/>
      <c r="J41" s="74" t="str">
        <f t="shared" si="1"/>
        <v/>
      </c>
      <c r="K41" s="23"/>
      <c r="L41" s="8" t="e">
        <f>INDEX(リスト!D:D,MATCH(経費計算シート!D:D,リスト!E:E,0))</f>
        <v>#N/A</v>
      </c>
      <c r="M41" s="8">
        <f t="shared" si="3"/>
        <v>1</v>
      </c>
    </row>
    <row r="42" spans="1:13" ht="18" customHeight="1">
      <c r="A42" s="21"/>
      <c r="B42" s="15"/>
      <c r="C42" s="15"/>
      <c r="D42" s="16"/>
      <c r="E42" s="17"/>
      <c r="F42" s="23"/>
      <c r="G42" s="23"/>
      <c r="H42" s="18"/>
      <c r="I42" s="19"/>
      <c r="J42" s="74" t="str">
        <f t="shared" si="1"/>
        <v/>
      </c>
      <c r="K42" s="23"/>
      <c r="L42" s="8" t="e">
        <f>INDEX(リスト!D:D,MATCH(経費計算シート!D:D,リスト!E:E,0))</f>
        <v>#N/A</v>
      </c>
      <c r="M42" s="8">
        <f t="shared" si="3"/>
        <v>1</v>
      </c>
    </row>
    <row r="43" spans="1:13" ht="18" customHeight="1">
      <c r="A43" s="21"/>
      <c r="B43" s="15"/>
      <c r="C43" s="15"/>
      <c r="D43" s="16"/>
      <c r="E43" s="17"/>
      <c r="F43" s="23"/>
      <c r="G43" s="23"/>
      <c r="H43" s="18"/>
      <c r="I43" s="19"/>
      <c r="J43" s="74" t="str">
        <f t="shared" si="1"/>
        <v/>
      </c>
      <c r="K43" s="23"/>
      <c r="L43" s="8" t="e">
        <f>INDEX(リスト!D:D,MATCH(経費計算シート!D:D,リスト!E:E,0))</f>
        <v>#N/A</v>
      </c>
      <c r="M43" s="8">
        <f t="shared" si="3"/>
        <v>1</v>
      </c>
    </row>
    <row r="44" spans="1:13" ht="18" customHeight="1">
      <c r="A44" s="21"/>
      <c r="B44" s="15"/>
      <c r="C44" s="15"/>
      <c r="D44" s="16"/>
      <c r="E44" s="17"/>
      <c r="F44" s="23"/>
      <c r="G44" s="23"/>
      <c r="H44" s="18"/>
      <c r="I44" s="19"/>
      <c r="J44" s="74" t="str">
        <f t="shared" si="1"/>
        <v/>
      </c>
      <c r="K44" s="23"/>
      <c r="L44" s="8" t="e">
        <f>INDEX(リスト!D:D,MATCH(経費計算シート!D:D,リスト!E:E,0))</f>
        <v>#N/A</v>
      </c>
      <c r="M44" s="8">
        <f t="shared" si="3"/>
        <v>1</v>
      </c>
    </row>
    <row r="45" spans="1:13" ht="18" customHeight="1">
      <c r="A45" s="21"/>
      <c r="B45" s="15"/>
      <c r="C45" s="15"/>
      <c r="D45" s="16"/>
      <c r="E45" s="17"/>
      <c r="F45" s="23"/>
      <c r="G45" s="23"/>
      <c r="H45" s="18"/>
      <c r="I45" s="19"/>
      <c r="J45" s="74" t="str">
        <f t="shared" si="1"/>
        <v/>
      </c>
      <c r="K45" s="23"/>
      <c r="L45" s="8" t="e">
        <f>INDEX(リスト!D:D,MATCH(経費計算シート!D:D,リスト!E:E,0))</f>
        <v>#N/A</v>
      </c>
      <c r="M45" s="8">
        <f t="shared" si="3"/>
        <v>1</v>
      </c>
    </row>
    <row r="46" spans="1:13" ht="18" customHeight="1">
      <c r="A46" s="21"/>
      <c r="B46" s="15"/>
      <c r="C46" s="15"/>
      <c r="D46" s="16"/>
      <c r="E46" s="17"/>
      <c r="F46" s="23"/>
      <c r="G46" s="23"/>
      <c r="H46" s="18"/>
      <c r="I46" s="19"/>
      <c r="J46" s="74" t="str">
        <f t="shared" si="1"/>
        <v/>
      </c>
      <c r="K46" s="23"/>
      <c r="L46" s="8" t="e">
        <f>INDEX(リスト!D:D,MATCH(経費計算シート!D:D,リスト!E:E,0))</f>
        <v>#N/A</v>
      </c>
      <c r="M46" s="8">
        <f t="shared" si="3"/>
        <v>1</v>
      </c>
    </row>
    <row r="47" spans="1:13" ht="18" customHeight="1">
      <c r="A47" s="21"/>
      <c r="B47" s="15"/>
      <c r="C47" s="15"/>
      <c r="D47" s="16"/>
      <c r="E47" s="17"/>
      <c r="F47" s="23"/>
      <c r="G47" s="23"/>
      <c r="H47" s="18"/>
      <c r="I47" s="19"/>
      <c r="J47" s="74" t="str">
        <f t="shared" si="1"/>
        <v/>
      </c>
      <c r="K47" s="23"/>
      <c r="L47" s="8" t="e">
        <f>INDEX(リスト!D:D,MATCH(経費計算シート!D:D,リスト!E:E,0))</f>
        <v>#N/A</v>
      </c>
      <c r="M47" s="8">
        <f t="shared" si="3"/>
        <v>1</v>
      </c>
    </row>
    <row r="48" spans="1:13" ht="18" customHeight="1">
      <c r="A48" s="21"/>
      <c r="B48" s="15"/>
      <c r="C48" s="15"/>
      <c r="D48" s="16"/>
      <c r="E48" s="17"/>
      <c r="F48" s="23"/>
      <c r="G48" s="23"/>
      <c r="H48" s="18"/>
      <c r="I48" s="19"/>
      <c r="J48" s="74" t="str">
        <f t="shared" si="1"/>
        <v/>
      </c>
      <c r="K48" s="23"/>
      <c r="L48" s="8" t="e">
        <f>INDEX(リスト!D:D,MATCH(経費計算シート!D:D,リスト!E:E,0))</f>
        <v>#N/A</v>
      </c>
      <c r="M48" s="8">
        <f t="shared" si="3"/>
        <v>1</v>
      </c>
    </row>
    <row r="49" spans="1:13" ht="18" customHeight="1">
      <c r="A49" s="21"/>
      <c r="B49" s="15"/>
      <c r="C49" s="15"/>
      <c r="D49" s="16"/>
      <c r="E49" s="17"/>
      <c r="F49" s="23"/>
      <c r="G49" s="23"/>
      <c r="H49" s="18"/>
      <c r="I49" s="19"/>
      <c r="J49" s="74" t="str">
        <f t="shared" si="1"/>
        <v/>
      </c>
      <c r="K49" s="23"/>
      <c r="L49" s="8" t="e">
        <f>INDEX(リスト!D:D,MATCH(経費計算シート!D:D,リスト!E:E,0))</f>
        <v>#N/A</v>
      </c>
      <c r="M49" s="8">
        <f t="shared" si="3"/>
        <v>1</v>
      </c>
    </row>
    <row r="50" spans="1:13" ht="18" customHeight="1">
      <c r="A50" s="21"/>
      <c r="B50" s="15"/>
      <c r="C50" s="15"/>
      <c r="D50" s="16"/>
      <c r="E50" s="17"/>
      <c r="F50" s="23"/>
      <c r="G50" s="23"/>
      <c r="H50" s="18"/>
      <c r="I50" s="19"/>
      <c r="J50" s="74" t="str">
        <f t="shared" si="1"/>
        <v/>
      </c>
      <c r="K50" s="23"/>
      <c r="L50" s="8" t="e">
        <f>INDEX(リスト!D:D,MATCH(経費計算シート!D:D,リスト!E:E,0))</f>
        <v>#N/A</v>
      </c>
      <c r="M50" s="8">
        <f t="shared" si="3"/>
        <v>1</v>
      </c>
    </row>
    <row r="51" spans="1:13" ht="18" customHeight="1">
      <c r="A51" s="21"/>
      <c r="B51" s="15"/>
      <c r="C51" s="15"/>
      <c r="D51" s="16"/>
      <c r="E51" s="17"/>
      <c r="F51" s="23"/>
      <c r="G51" s="23"/>
      <c r="H51" s="18"/>
      <c r="I51" s="19"/>
      <c r="J51" s="74" t="str">
        <f t="shared" si="1"/>
        <v/>
      </c>
      <c r="K51" s="23"/>
      <c r="L51" s="8" t="e">
        <f>INDEX(リスト!D:D,MATCH(経費計算シート!D:D,リスト!E:E,0))</f>
        <v>#N/A</v>
      </c>
      <c r="M51" s="8">
        <f t="shared" si="3"/>
        <v>1</v>
      </c>
    </row>
    <row r="52" spans="1:13" ht="18" customHeight="1">
      <c r="A52" s="21"/>
      <c r="B52" s="15"/>
      <c r="C52" s="15"/>
      <c r="D52" s="16"/>
      <c r="E52" s="17"/>
      <c r="F52" s="23"/>
      <c r="G52" s="23"/>
      <c r="H52" s="18"/>
      <c r="I52" s="19"/>
      <c r="J52" s="74" t="str">
        <f t="shared" si="1"/>
        <v/>
      </c>
      <c r="K52" s="23"/>
      <c r="L52" s="8" t="e">
        <f>INDEX(リスト!D:D,MATCH(経費計算シート!D:D,リスト!E:E,0))</f>
        <v>#N/A</v>
      </c>
      <c r="M52" s="8">
        <f t="shared" si="3"/>
        <v>1</v>
      </c>
    </row>
    <row r="53" spans="1:13" ht="18" customHeight="1">
      <c r="A53" s="21"/>
      <c r="B53" s="15"/>
      <c r="C53" s="22"/>
      <c r="D53" s="16"/>
      <c r="E53" s="17"/>
      <c r="F53" s="23"/>
      <c r="G53" s="23"/>
      <c r="H53" s="18"/>
      <c r="I53" s="24"/>
      <c r="J53" s="74" t="str">
        <f t="shared" si="1"/>
        <v/>
      </c>
      <c r="K53" s="23"/>
      <c r="L53" s="8" t="e">
        <f>INDEX(リスト!D:D,MATCH(経費計算シート!D:D,リスト!E:E,0))</f>
        <v>#N/A</v>
      </c>
      <c r="M53" s="8">
        <f t="shared" si="3"/>
        <v>1</v>
      </c>
    </row>
    <row r="54" spans="1:13" ht="18" customHeight="1">
      <c r="A54" s="21"/>
      <c r="B54" s="15"/>
      <c r="C54" s="22"/>
      <c r="D54" s="16"/>
      <c r="E54" s="17"/>
      <c r="F54" s="23"/>
      <c r="G54" s="23"/>
      <c r="H54" s="18"/>
      <c r="I54" s="24"/>
      <c r="J54" s="74" t="str">
        <f t="shared" si="1"/>
        <v/>
      </c>
      <c r="K54" s="23"/>
      <c r="L54" s="8" t="e">
        <f>INDEX(リスト!D:D,MATCH(経費計算シート!D:D,リスト!E:E,0))</f>
        <v>#N/A</v>
      </c>
      <c r="M54" s="8">
        <f t="shared" si="3"/>
        <v>1</v>
      </c>
    </row>
    <row r="55" spans="1:13" ht="18" customHeight="1">
      <c r="A55" s="21"/>
      <c r="B55" s="15"/>
      <c r="C55" s="22"/>
      <c r="D55" s="16"/>
      <c r="E55" s="17"/>
      <c r="F55" s="23"/>
      <c r="G55" s="23"/>
      <c r="H55" s="18"/>
      <c r="I55" s="24"/>
      <c r="J55" s="74" t="str">
        <f t="shared" si="1"/>
        <v/>
      </c>
      <c r="K55" s="23"/>
      <c r="L55" s="8" t="e">
        <f>INDEX(リスト!D:D,MATCH(経費計算シート!D:D,リスト!E:E,0))</f>
        <v>#N/A</v>
      </c>
      <c r="M55" s="8">
        <f t="shared" si="3"/>
        <v>1</v>
      </c>
    </row>
    <row r="56" spans="1:13" ht="18" customHeight="1">
      <c r="A56" s="21"/>
      <c r="B56" s="15"/>
      <c r="C56" s="22"/>
      <c r="D56" s="16"/>
      <c r="E56" s="17"/>
      <c r="F56" s="23"/>
      <c r="G56" s="23"/>
      <c r="H56" s="18"/>
      <c r="I56" s="24"/>
      <c r="J56" s="74" t="str">
        <f t="shared" si="1"/>
        <v/>
      </c>
      <c r="K56" s="23"/>
      <c r="L56" s="8" t="e">
        <f>INDEX(リスト!D:D,MATCH(経費計算シート!D:D,リスト!E:E,0))</f>
        <v>#N/A</v>
      </c>
      <c r="M56" s="8">
        <f t="shared" si="3"/>
        <v>1</v>
      </c>
    </row>
    <row r="57" spans="1:13" ht="18" customHeight="1">
      <c r="A57" s="21"/>
      <c r="B57" s="15"/>
      <c r="C57" s="22"/>
      <c r="D57" s="16"/>
      <c r="E57" s="17"/>
      <c r="F57" s="23"/>
      <c r="G57" s="23"/>
      <c r="H57" s="18"/>
      <c r="I57" s="24"/>
      <c r="J57" s="74" t="str">
        <f t="shared" si="1"/>
        <v/>
      </c>
      <c r="K57" s="23"/>
      <c r="L57" s="8" t="e">
        <f>INDEX(リスト!D:D,MATCH(経費計算シート!D:D,リスト!E:E,0))</f>
        <v>#N/A</v>
      </c>
      <c r="M57" s="8">
        <f t="shared" si="3"/>
        <v>1</v>
      </c>
    </row>
    <row r="58" spans="1:13" ht="18" customHeight="1">
      <c r="A58" s="21"/>
      <c r="B58" s="15"/>
      <c r="C58" s="22"/>
      <c r="D58" s="16"/>
      <c r="E58" s="17"/>
      <c r="F58" s="23"/>
      <c r="G58" s="23"/>
      <c r="H58" s="18"/>
      <c r="I58" s="24"/>
      <c r="J58" s="74" t="str">
        <f t="shared" si="1"/>
        <v/>
      </c>
      <c r="K58" s="23"/>
      <c r="L58" s="8" t="e">
        <f>INDEX(リスト!D:D,MATCH(経費計算シート!D:D,リスト!E:E,0))</f>
        <v>#N/A</v>
      </c>
      <c r="M58" s="8">
        <f t="shared" si="3"/>
        <v>1</v>
      </c>
    </row>
    <row r="59" spans="1:13" ht="18" customHeight="1">
      <c r="A59" s="21"/>
      <c r="B59" s="15"/>
      <c r="C59" s="22"/>
      <c r="D59" s="16"/>
      <c r="E59" s="17"/>
      <c r="F59" s="23"/>
      <c r="G59" s="23"/>
      <c r="H59" s="18"/>
      <c r="I59" s="24"/>
      <c r="J59" s="74" t="str">
        <f t="shared" si="1"/>
        <v/>
      </c>
      <c r="K59" s="23"/>
      <c r="L59" s="8" t="e">
        <f>INDEX(リスト!D:D,MATCH(経費計算シート!D:D,リスト!E:E,0))</f>
        <v>#N/A</v>
      </c>
      <c r="M59" s="8">
        <f t="shared" si="3"/>
        <v>1</v>
      </c>
    </row>
    <row r="60" spans="1:13" ht="18" customHeight="1">
      <c r="A60" s="21"/>
      <c r="B60" s="22"/>
      <c r="C60" s="22"/>
      <c r="D60" s="16"/>
      <c r="E60" s="73"/>
      <c r="F60" s="23"/>
      <c r="G60" s="23"/>
      <c r="H60" s="23"/>
      <c r="I60" s="24"/>
      <c r="J60" s="74" t="str">
        <f t="shared" si="1"/>
        <v/>
      </c>
      <c r="K60" s="23"/>
      <c r="L60" s="8" t="e">
        <f>INDEX(リスト!D:D,MATCH(経費計算シート!D:D,リスト!E:E,0))</f>
        <v>#N/A</v>
      </c>
      <c r="M60" s="8">
        <f t="shared" si="3"/>
        <v>1</v>
      </c>
    </row>
    <row r="61" spans="1:13" ht="18" customHeight="1">
      <c r="A61" s="21"/>
      <c r="B61" s="22"/>
      <c r="C61" s="22"/>
      <c r="D61" s="16"/>
      <c r="E61" s="73"/>
      <c r="F61" s="23"/>
      <c r="G61" s="23"/>
      <c r="H61" s="23"/>
      <c r="I61" s="24"/>
      <c r="J61" s="74" t="str">
        <f t="shared" si="1"/>
        <v/>
      </c>
      <c r="K61" s="23"/>
      <c r="L61" s="8" t="e">
        <f>INDEX(リスト!D:D,MATCH(経費計算シート!D:D,リスト!E:E,0))</f>
        <v>#N/A</v>
      </c>
      <c r="M61" s="8">
        <f t="shared" si="3"/>
        <v>1</v>
      </c>
    </row>
    <row r="62" spans="1:13" ht="18" customHeight="1">
      <c r="A62" s="21"/>
      <c r="B62" s="22"/>
      <c r="C62" s="22"/>
      <c r="D62" s="16"/>
      <c r="E62" s="73"/>
      <c r="F62" s="23"/>
      <c r="G62" s="23"/>
      <c r="H62" s="23"/>
      <c r="I62" s="24"/>
      <c r="J62" s="74" t="str">
        <f t="shared" si="1"/>
        <v/>
      </c>
      <c r="K62" s="23"/>
      <c r="L62" s="8" t="e">
        <f>INDEX(リスト!D:D,MATCH(経費計算シート!D:D,リスト!E:E,0))</f>
        <v>#N/A</v>
      </c>
      <c r="M62" s="8">
        <f t="shared" si="3"/>
        <v>1</v>
      </c>
    </row>
    <row r="63" spans="1:13" ht="18" customHeight="1">
      <c r="A63" s="21"/>
      <c r="B63" s="22"/>
      <c r="C63" s="22"/>
      <c r="D63" s="16"/>
      <c r="E63" s="73"/>
      <c r="F63" s="23"/>
      <c r="G63" s="23"/>
      <c r="H63" s="23"/>
      <c r="I63" s="24"/>
      <c r="J63" s="74" t="str">
        <f t="shared" si="1"/>
        <v/>
      </c>
      <c r="K63" s="23"/>
      <c r="L63" s="8" t="e">
        <f>INDEX(リスト!D:D,MATCH(経費計算シート!D:D,リスト!E:E,0))</f>
        <v>#N/A</v>
      </c>
      <c r="M63" s="8">
        <f t="shared" si="3"/>
        <v>1</v>
      </c>
    </row>
    <row r="64" spans="1:13" ht="18" customHeight="1">
      <c r="A64" s="21"/>
      <c r="B64" s="22"/>
      <c r="C64" s="22"/>
      <c r="D64" s="16"/>
      <c r="E64" s="73"/>
      <c r="F64" s="23"/>
      <c r="G64" s="23"/>
      <c r="H64" s="23"/>
      <c r="I64" s="24"/>
      <c r="J64" s="74" t="str">
        <f t="shared" si="1"/>
        <v/>
      </c>
      <c r="K64" s="23"/>
      <c r="L64" s="8" t="e">
        <f>INDEX(リスト!D:D,MATCH(経費計算シート!D:D,リスト!E:E,0))</f>
        <v>#N/A</v>
      </c>
      <c r="M64" s="8">
        <f t="shared" si="3"/>
        <v>1</v>
      </c>
    </row>
    <row r="65" spans="1:13" ht="18" customHeight="1">
      <c r="A65" s="21"/>
      <c r="B65" s="22"/>
      <c r="C65" s="22"/>
      <c r="D65" s="16"/>
      <c r="E65" s="73"/>
      <c r="F65" s="23"/>
      <c r="G65" s="23"/>
      <c r="H65" s="23"/>
      <c r="I65" s="24"/>
      <c r="J65" s="74" t="str">
        <f t="shared" si="1"/>
        <v/>
      </c>
      <c r="K65" s="23"/>
      <c r="L65" s="8" t="e">
        <f>INDEX(リスト!D:D,MATCH(経費計算シート!D:D,リスト!E:E,0))</f>
        <v>#N/A</v>
      </c>
      <c r="M65" s="8">
        <f t="shared" si="3"/>
        <v>1</v>
      </c>
    </row>
    <row r="66" spans="1:13" ht="18" customHeight="1">
      <c r="A66" s="21"/>
      <c r="B66" s="22"/>
      <c r="C66" s="22"/>
      <c r="D66" s="16"/>
      <c r="E66" s="73"/>
      <c r="F66" s="23"/>
      <c r="G66" s="23"/>
      <c r="H66" s="23"/>
      <c r="I66" s="24"/>
      <c r="J66" s="74" t="str">
        <f t="shared" si="1"/>
        <v/>
      </c>
      <c r="K66" s="23"/>
      <c r="L66" s="8" t="e">
        <f>INDEX(リスト!D:D,MATCH(経費計算シート!D:D,リスト!E:E,0))</f>
        <v>#N/A</v>
      </c>
      <c r="M66" s="8">
        <f t="shared" si="3"/>
        <v>1</v>
      </c>
    </row>
    <row r="67" spans="1:13" ht="18" customHeight="1">
      <c r="A67" s="21"/>
      <c r="B67" s="22"/>
      <c r="C67" s="22"/>
      <c r="D67" s="16"/>
      <c r="E67" s="73"/>
      <c r="F67" s="23"/>
      <c r="G67" s="23"/>
      <c r="H67" s="23"/>
      <c r="I67" s="24"/>
      <c r="J67" s="74" t="str">
        <f t="shared" ref="J67:J130" si="4">IF(H67=0,"",IF(OR(I67=100,I67=""),H67,I67*H67))</f>
        <v/>
      </c>
      <c r="K67" s="23"/>
      <c r="L67" s="8" t="e">
        <f>INDEX(リスト!D:D,MATCH(経費計算シート!D:D,リスト!E:E,0))</f>
        <v>#N/A</v>
      </c>
      <c r="M67" s="8">
        <f t="shared" ref="M67:M98" si="5">IF(E67="共通",3,IF(E67="畜産（牛）",2,1))</f>
        <v>1</v>
      </c>
    </row>
    <row r="68" spans="1:13" ht="18" customHeight="1">
      <c r="A68" s="21"/>
      <c r="B68" s="22"/>
      <c r="C68" s="22"/>
      <c r="D68" s="16"/>
      <c r="E68" s="73"/>
      <c r="F68" s="23"/>
      <c r="G68" s="23"/>
      <c r="H68" s="23"/>
      <c r="I68" s="24"/>
      <c r="J68" s="74" t="str">
        <f t="shared" si="4"/>
        <v/>
      </c>
      <c r="K68" s="23"/>
      <c r="L68" s="8" t="e">
        <f>INDEX(リスト!D:D,MATCH(経費計算シート!D:D,リスト!E:E,0))</f>
        <v>#N/A</v>
      </c>
      <c r="M68" s="8">
        <f t="shared" si="5"/>
        <v>1</v>
      </c>
    </row>
    <row r="69" spans="1:13" ht="18" customHeight="1">
      <c r="A69" s="21"/>
      <c r="B69" s="22"/>
      <c r="C69" s="22"/>
      <c r="D69" s="16"/>
      <c r="E69" s="73"/>
      <c r="F69" s="23"/>
      <c r="G69" s="23"/>
      <c r="H69" s="23"/>
      <c r="I69" s="24"/>
      <c r="J69" s="74" t="str">
        <f t="shared" si="4"/>
        <v/>
      </c>
      <c r="K69" s="23"/>
      <c r="L69" s="8" t="e">
        <f>INDEX(リスト!D:D,MATCH(経費計算シート!D:D,リスト!E:E,0))</f>
        <v>#N/A</v>
      </c>
      <c r="M69" s="8">
        <f t="shared" si="5"/>
        <v>1</v>
      </c>
    </row>
    <row r="70" spans="1:13" ht="18" customHeight="1">
      <c r="A70" s="21"/>
      <c r="B70" s="22"/>
      <c r="C70" s="22"/>
      <c r="D70" s="16"/>
      <c r="E70" s="73"/>
      <c r="F70" s="23"/>
      <c r="G70" s="23"/>
      <c r="H70" s="23"/>
      <c r="I70" s="24"/>
      <c r="J70" s="74" t="str">
        <f t="shared" si="4"/>
        <v/>
      </c>
      <c r="K70" s="23"/>
      <c r="L70" s="8" t="e">
        <f>INDEX(リスト!D:D,MATCH(経費計算シート!D:D,リスト!E:E,0))</f>
        <v>#N/A</v>
      </c>
      <c r="M70" s="8">
        <f t="shared" si="5"/>
        <v>1</v>
      </c>
    </row>
    <row r="71" spans="1:13" ht="18" customHeight="1">
      <c r="A71" s="21"/>
      <c r="B71" s="22"/>
      <c r="C71" s="22"/>
      <c r="D71" s="16"/>
      <c r="E71" s="73"/>
      <c r="F71" s="23"/>
      <c r="G71" s="23"/>
      <c r="H71" s="23"/>
      <c r="I71" s="24"/>
      <c r="J71" s="74" t="str">
        <f t="shared" si="4"/>
        <v/>
      </c>
      <c r="K71" s="23"/>
      <c r="L71" s="8" t="e">
        <f>INDEX(リスト!D:D,MATCH(経費計算シート!D:D,リスト!E:E,0))</f>
        <v>#N/A</v>
      </c>
      <c r="M71" s="8">
        <f t="shared" si="5"/>
        <v>1</v>
      </c>
    </row>
    <row r="72" spans="1:13" ht="18" customHeight="1">
      <c r="A72" s="21"/>
      <c r="B72" s="22"/>
      <c r="C72" s="22"/>
      <c r="D72" s="16"/>
      <c r="E72" s="73"/>
      <c r="F72" s="23"/>
      <c r="G72" s="23"/>
      <c r="H72" s="23"/>
      <c r="I72" s="24"/>
      <c r="J72" s="74" t="str">
        <f t="shared" si="4"/>
        <v/>
      </c>
      <c r="K72" s="23"/>
      <c r="L72" s="8" t="e">
        <f>INDEX(リスト!D:D,MATCH(経費計算シート!D:D,リスト!E:E,0))</f>
        <v>#N/A</v>
      </c>
      <c r="M72" s="8">
        <f t="shared" si="5"/>
        <v>1</v>
      </c>
    </row>
    <row r="73" spans="1:13" ht="18" customHeight="1">
      <c r="A73" s="21"/>
      <c r="B73" s="22"/>
      <c r="C73" s="22"/>
      <c r="D73" s="16"/>
      <c r="E73" s="73"/>
      <c r="F73" s="23"/>
      <c r="G73" s="23"/>
      <c r="H73" s="23"/>
      <c r="I73" s="24"/>
      <c r="J73" s="74" t="str">
        <f t="shared" si="4"/>
        <v/>
      </c>
      <c r="K73" s="23"/>
      <c r="L73" s="8" t="e">
        <f>INDEX(リスト!D:D,MATCH(経費計算シート!D:D,リスト!E:E,0))</f>
        <v>#N/A</v>
      </c>
      <c r="M73" s="8">
        <f t="shared" si="5"/>
        <v>1</v>
      </c>
    </row>
    <row r="74" spans="1:13" ht="18" customHeight="1">
      <c r="A74" s="21"/>
      <c r="B74" s="22"/>
      <c r="C74" s="22"/>
      <c r="D74" s="16"/>
      <c r="E74" s="73"/>
      <c r="F74" s="23"/>
      <c r="G74" s="23"/>
      <c r="H74" s="23"/>
      <c r="I74" s="24"/>
      <c r="J74" s="74" t="str">
        <f t="shared" si="4"/>
        <v/>
      </c>
      <c r="K74" s="23"/>
      <c r="L74" s="8" t="e">
        <f>INDEX(リスト!D:D,MATCH(経費計算シート!D:D,リスト!E:E,0))</f>
        <v>#N/A</v>
      </c>
      <c r="M74" s="8">
        <f t="shared" si="5"/>
        <v>1</v>
      </c>
    </row>
    <row r="75" spans="1:13" ht="18" customHeight="1">
      <c r="A75" s="21"/>
      <c r="B75" s="22"/>
      <c r="C75" s="22"/>
      <c r="D75" s="16"/>
      <c r="E75" s="73"/>
      <c r="F75" s="23"/>
      <c r="G75" s="23"/>
      <c r="H75" s="23"/>
      <c r="I75" s="24"/>
      <c r="J75" s="74" t="str">
        <f t="shared" si="4"/>
        <v/>
      </c>
      <c r="K75" s="23"/>
      <c r="L75" s="8" t="e">
        <f>INDEX(リスト!D:D,MATCH(経費計算シート!D:D,リスト!E:E,0))</f>
        <v>#N/A</v>
      </c>
      <c r="M75" s="8">
        <f t="shared" si="5"/>
        <v>1</v>
      </c>
    </row>
    <row r="76" spans="1:13" ht="18" customHeight="1">
      <c r="A76" s="21"/>
      <c r="B76" s="22"/>
      <c r="C76" s="22"/>
      <c r="D76" s="16"/>
      <c r="E76" s="73"/>
      <c r="F76" s="23"/>
      <c r="G76" s="23"/>
      <c r="H76" s="23"/>
      <c r="I76" s="24"/>
      <c r="J76" s="74" t="str">
        <f t="shared" si="4"/>
        <v/>
      </c>
      <c r="K76" s="23"/>
      <c r="L76" s="8" t="e">
        <f>INDEX(リスト!D:D,MATCH(経費計算シート!D:D,リスト!E:E,0))</f>
        <v>#N/A</v>
      </c>
      <c r="M76" s="8">
        <f t="shared" si="5"/>
        <v>1</v>
      </c>
    </row>
    <row r="77" spans="1:13" ht="18" customHeight="1">
      <c r="A77" s="21"/>
      <c r="B77" s="22"/>
      <c r="C77" s="22"/>
      <c r="D77" s="16"/>
      <c r="E77" s="73"/>
      <c r="F77" s="23"/>
      <c r="G77" s="23"/>
      <c r="H77" s="23"/>
      <c r="I77" s="24"/>
      <c r="J77" s="74" t="str">
        <f t="shared" si="4"/>
        <v/>
      </c>
      <c r="K77" s="23"/>
      <c r="L77" s="8" t="e">
        <f>INDEX(リスト!D:D,MATCH(経費計算シート!D:D,リスト!E:E,0))</f>
        <v>#N/A</v>
      </c>
      <c r="M77" s="8">
        <f t="shared" si="5"/>
        <v>1</v>
      </c>
    </row>
    <row r="78" spans="1:13" ht="18" customHeight="1">
      <c r="A78" s="21"/>
      <c r="B78" s="22"/>
      <c r="C78" s="22"/>
      <c r="D78" s="16"/>
      <c r="E78" s="73"/>
      <c r="F78" s="23"/>
      <c r="G78" s="23"/>
      <c r="H78" s="23"/>
      <c r="I78" s="24"/>
      <c r="J78" s="74" t="str">
        <f t="shared" si="4"/>
        <v/>
      </c>
      <c r="K78" s="23"/>
      <c r="L78" s="8" t="e">
        <f>INDEX(リスト!D:D,MATCH(経費計算シート!D:D,リスト!E:E,0))</f>
        <v>#N/A</v>
      </c>
      <c r="M78" s="8">
        <f t="shared" si="5"/>
        <v>1</v>
      </c>
    </row>
    <row r="79" spans="1:13" ht="18" customHeight="1">
      <c r="A79" s="21"/>
      <c r="B79" s="22"/>
      <c r="C79" s="22"/>
      <c r="D79" s="16"/>
      <c r="E79" s="73"/>
      <c r="F79" s="23"/>
      <c r="G79" s="23"/>
      <c r="H79" s="23"/>
      <c r="I79" s="24"/>
      <c r="J79" s="74" t="str">
        <f t="shared" si="4"/>
        <v/>
      </c>
      <c r="K79" s="23"/>
      <c r="L79" s="8" t="e">
        <f>INDEX(リスト!D:D,MATCH(経費計算シート!D:D,リスト!E:E,0))</f>
        <v>#N/A</v>
      </c>
      <c r="M79" s="8">
        <f t="shared" si="5"/>
        <v>1</v>
      </c>
    </row>
    <row r="80" spans="1:13" ht="18" customHeight="1">
      <c r="A80" s="21"/>
      <c r="B80" s="22"/>
      <c r="C80" s="22"/>
      <c r="D80" s="16"/>
      <c r="E80" s="73"/>
      <c r="F80" s="23"/>
      <c r="G80" s="23"/>
      <c r="H80" s="23"/>
      <c r="I80" s="24"/>
      <c r="J80" s="74" t="str">
        <f t="shared" si="4"/>
        <v/>
      </c>
      <c r="K80" s="23"/>
      <c r="L80" s="8" t="e">
        <f>INDEX(リスト!D:D,MATCH(経費計算シート!D:D,リスト!E:E,0))</f>
        <v>#N/A</v>
      </c>
      <c r="M80" s="8">
        <f t="shared" si="5"/>
        <v>1</v>
      </c>
    </row>
    <row r="81" spans="1:13" ht="18" customHeight="1">
      <c r="A81" s="21"/>
      <c r="B81" s="22"/>
      <c r="C81" s="22"/>
      <c r="D81" s="16"/>
      <c r="E81" s="73"/>
      <c r="F81" s="23"/>
      <c r="G81" s="23"/>
      <c r="H81" s="23"/>
      <c r="I81" s="24"/>
      <c r="J81" s="74" t="str">
        <f t="shared" si="4"/>
        <v/>
      </c>
      <c r="K81" s="23"/>
      <c r="L81" s="8" t="e">
        <f>INDEX(リスト!D:D,MATCH(経費計算シート!D:D,リスト!E:E,0))</f>
        <v>#N/A</v>
      </c>
      <c r="M81" s="8">
        <f t="shared" si="5"/>
        <v>1</v>
      </c>
    </row>
    <row r="82" spans="1:13" ht="18" customHeight="1">
      <c r="A82" s="21"/>
      <c r="B82" s="22"/>
      <c r="C82" s="22"/>
      <c r="D82" s="16"/>
      <c r="E82" s="73"/>
      <c r="F82" s="23"/>
      <c r="G82" s="23"/>
      <c r="H82" s="23"/>
      <c r="I82" s="24"/>
      <c r="J82" s="74" t="str">
        <f t="shared" si="4"/>
        <v/>
      </c>
      <c r="K82" s="23"/>
      <c r="L82" s="8" t="e">
        <f>INDEX(リスト!D:D,MATCH(経費計算シート!D:D,リスト!E:E,0))</f>
        <v>#N/A</v>
      </c>
      <c r="M82" s="8">
        <f t="shared" si="5"/>
        <v>1</v>
      </c>
    </row>
    <row r="83" spans="1:13" ht="18" customHeight="1">
      <c r="A83" s="21"/>
      <c r="B83" s="22"/>
      <c r="C83" s="22"/>
      <c r="D83" s="16"/>
      <c r="E83" s="73"/>
      <c r="F83" s="23"/>
      <c r="G83" s="23"/>
      <c r="H83" s="23"/>
      <c r="I83" s="24"/>
      <c r="J83" s="74" t="str">
        <f t="shared" si="4"/>
        <v/>
      </c>
      <c r="K83" s="23"/>
      <c r="L83" s="8" t="e">
        <f>INDEX(リスト!D:D,MATCH(経費計算シート!D:D,リスト!E:E,0))</f>
        <v>#N/A</v>
      </c>
      <c r="M83" s="8">
        <f t="shared" si="5"/>
        <v>1</v>
      </c>
    </row>
    <row r="84" spans="1:13" ht="18" customHeight="1">
      <c r="A84" s="21"/>
      <c r="B84" s="22"/>
      <c r="C84" s="22"/>
      <c r="D84" s="16"/>
      <c r="E84" s="73"/>
      <c r="F84" s="23"/>
      <c r="G84" s="23"/>
      <c r="H84" s="23"/>
      <c r="I84" s="24"/>
      <c r="J84" s="74" t="str">
        <f t="shared" si="4"/>
        <v/>
      </c>
      <c r="K84" s="23"/>
      <c r="L84" s="8" t="e">
        <f>INDEX(リスト!D:D,MATCH(経費計算シート!D:D,リスト!E:E,0))</f>
        <v>#N/A</v>
      </c>
      <c r="M84" s="8">
        <f t="shared" si="5"/>
        <v>1</v>
      </c>
    </row>
    <row r="85" spans="1:13" ht="18" customHeight="1">
      <c r="A85" s="21"/>
      <c r="B85" s="22"/>
      <c r="C85" s="22"/>
      <c r="D85" s="16"/>
      <c r="E85" s="73"/>
      <c r="F85" s="23"/>
      <c r="G85" s="23"/>
      <c r="H85" s="23"/>
      <c r="I85" s="24"/>
      <c r="J85" s="74" t="str">
        <f t="shared" si="4"/>
        <v/>
      </c>
      <c r="K85" s="23"/>
      <c r="L85" s="8" t="e">
        <f>INDEX(リスト!D:D,MATCH(経費計算シート!D:D,リスト!E:E,0))</f>
        <v>#N/A</v>
      </c>
      <c r="M85" s="8">
        <f t="shared" si="5"/>
        <v>1</v>
      </c>
    </row>
    <row r="86" spans="1:13" ht="18" customHeight="1">
      <c r="A86" s="21"/>
      <c r="B86" s="22"/>
      <c r="C86" s="22"/>
      <c r="D86" s="16"/>
      <c r="E86" s="73"/>
      <c r="F86" s="23"/>
      <c r="G86" s="23"/>
      <c r="H86" s="23"/>
      <c r="I86" s="24"/>
      <c r="J86" s="74" t="str">
        <f t="shared" si="4"/>
        <v/>
      </c>
      <c r="K86" s="23"/>
      <c r="L86" s="8" t="e">
        <f>INDEX(リスト!D:D,MATCH(経費計算シート!D:D,リスト!E:E,0))</f>
        <v>#N/A</v>
      </c>
      <c r="M86" s="8">
        <f t="shared" si="5"/>
        <v>1</v>
      </c>
    </row>
    <row r="87" spans="1:13" ht="18" customHeight="1">
      <c r="A87" s="21"/>
      <c r="B87" s="22"/>
      <c r="C87" s="22"/>
      <c r="D87" s="16"/>
      <c r="E87" s="73"/>
      <c r="F87" s="23"/>
      <c r="G87" s="23"/>
      <c r="H87" s="23"/>
      <c r="I87" s="24"/>
      <c r="J87" s="74" t="str">
        <f t="shared" si="4"/>
        <v/>
      </c>
      <c r="K87" s="23"/>
      <c r="L87" s="8" t="e">
        <f>INDEX(リスト!D:D,MATCH(経費計算シート!D:D,リスト!E:E,0))</f>
        <v>#N/A</v>
      </c>
      <c r="M87" s="8">
        <f t="shared" si="5"/>
        <v>1</v>
      </c>
    </row>
    <row r="88" spans="1:13" ht="18" customHeight="1">
      <c r="A88" s="21"/>
      <c r="B88" s="22"/>
      <c r="C88" s="22"/>
      <c r="D88" s="16"/>
      <c r="E88" s="73"/>
      <c r="F88" s="23"/>
      <c r="G88" s="23"/>
      <c r="H88" s="23"/>
      <c r="I88" s="24"/>
      <c r="J88" s="74" t="str">
        <f t="shared" si="4"/>
        <v/>
      </c>
      <c r="K88" s="23"/>
      <c r="L88" s="8" t="e">
        <f>INDEX(リスト!D:D,MATCH(経費計算シート!D:D,リスト!E:E,0))</f>
        <v>#N/A</v>
      </c>
      <c r="M88" s="8">
        <f t="shared" si="5"/>
        <v>1</v>
      </c>
    </row>
    <row r="89" spans="1:13" ht="18" customHeight="1">
      <c r="A89" s="21"/>
      <c r="B89" s="22"/>
      <c r="C89" s="22"/>
      <c r="D89" s="16"/>
      <c r="E89" s="73"/>
      <c r="F89" s="23"/>
      <c r="G89" s="23"/>
      <c r="H89" s="23"/>
      <c r="I89" s="24"/>
      <c r="J89" s="74" t="str">
        <f t="shared" si="4"/>
        <v/>
      </c>
      <c r="K89" s="23"/>
      <c r="L89" s="8" t="e">
        <f>INDEX(リスト!D:D,MATCH(経費計算シート!D:D,リスト!E:E,0))</f>
        <v>#N/A</v>
      </c>
      <c r="M89" s="8">
        <f t="shared" si="5"/>
        <v>1</v>
      </c>
    </row>
    <row r="90" spans="1:13" ht="18" customHeight="1">
      <c r="A90" s="21"/>
      <c r="B90" s="22"/>
      <c r="C90" s="22"/>
      <c r="D90" s="16"/>
      <c r="E90" s="73"/>
      <c r="F90" s="23"/>
      <c r="G90" s="23"/>
      <c r="H90" s="23"/>
      <c r="I90" s="24"/>
      <c r="J90" s="74" t="str">
        <f t="shared" si="4"/>
        <v/>
      </c>
      <c r="K90" s="23"/>
      <c r="L90" s="8" t="e">
        <f>INDEX(リスト!D:D,MATCH(経費計算シート!D:D,リスト!E:E,0))</f>
        <v>#N/A</v>
      </c>
      <c r="M90" s="8">
        <f t="shared" si="5"/>
        <v>1</v>
      </c>
    </row>
    <row r="91" spans="1:13" ht="18" customHeight="1">
      <c r="A91" s="21"/>
      <c r="B91" s="22"/>
      <c r="C91" s="22"/>
      <c r="D91" s="16"/>
      <c r="E91" s="73"/>
      <c r="F91" s="23"/>
      <c r="G91" s="23"/>
      <c r="H91" s="23"/>
      <c r="I91" s="24"/>
      <c r="J91" s="74" t="str">
        <f t="shared" si="4"/>
        <v/>
      </c>
      <c r="K91" s="23"/>
      <c r="L91" s="8" t="e">
        <f>INDEX(リスト!D:D,MATCH(経費計算シート!D:D,リスト!E:E,0))</f>
        <v>#N/A</v>
      </c>
      <c r="M91" s="8">
        <f t="shared" si="5"/>
        <v>1</v>
      </c>
    </row>
    <row r="92" spans="1:13" ht="18" customHeight="1">
      <c r="A92" s="21"/>
      <c r="B92" s="22"/>
      <c r="C92" s="22"/>
      <c r="D92" s="16"/>
      <c r="E92" s="73"/>
      <c r="F92" s="23"/>
      <c r="G92" s="23"/>
      <c r="H92" s="23"/>
      <c r="I92" s="24"/>
      <c r="J92" s="74" t="str">
        <f t="shared" si="4"/>
        <v/>
      </c>
      <c r="K92" s="23"/>
      <c r="L92" s="8" t="e">
        <f>INDEX(リスト!D:D,MATCH(経費計算シート!D:D,リスト!E:E,0))</f>
        <v>#N/A</v>
      </c>
      <c r="M92" s="8">
        <f t="shared" si="5"/>
        <v>1</v>
      </c>
    </row>
    <row r="93" spans="1:13" ht="18" customHeight="1">
      <c r="A93" s="21"/>
      <c r="B93" s="22"/>
      <c r="C93" s="22"/>
      <c r="D93" s="16"/>
      <c r="E93" s="73"/>
      <c r="F93" s="23"/>
      <c r="G93" s="23"/>
      <c r="H93" s="23"/>
      <c r="I93" s="24"/>
      <c r="J93" s="74" t="str">
        <f t="shared" si="4"/>
        <v/>
      </c>
      <c r="K93" s="23"/>
      <c r="L93" s="8" t="e">
        <f>INDEX(リスト!D:D,MATCH(経費計算シート!D:D,リスト!E:E,0))</f>
        <v>#N/A</v>
      </c>
      <c r="M93" s="8">
        <f t="shared" si="5"/>
        <v>1</v>
      </c>
    </row>
    <row r="94" spans="1:13" ht="18" customHeight="1">
      <c r="A94" s="21"/>
      <c r="B94" s="22"/>
      <c r="C94" s="22"/>
      <c r="D94" s="16"/>
      <c r="E94" s="73"/>
      <c r="F94" s="23"/>
      <c r="G94" s="23"/>
      <c r="H94" s="23"/>
      <c r="I94" s="24"/>
      <c r="J94" s="74" t="str">
        <f t="shared" si="4"/>
        <v/>
      </c>
      <c r="K94" s="23"/>
      <c r="L94" s="8" t="e">
        <f>INDEX(リスト!D:D,MATCH(経費計算シート!D:D,リスト!E:E,0))</f>
        <v>#N/A</v>
      </c>
      <c r="M94" s="8">
        <f t="shared" si="5"/>
        <v>1</v>
      </c>
    </row>
    <row r="95" spans="1:13" ht="18" customHeight="1">
      <c r="A95" s="21"/>
      <c r="B95" s="22"/>
      <c r="C95" s="22"/>
      <c r="D95" s="16"/>
      <c r="E95" s="73"/>
      <c r="F95" s="23"/>
      <c r="G95" s="23"/>
      <c r="H95" s="23"/>
      <c r="I95" s="24"/>
      <c r="J95" s="74" t="str">
        <f t="shared" si="4"/>
        <v/>
      </c>
      <c r="K95" s="23"/>
      <c r="L95" s="8" t="e">
        <f>INDEX(リスト!D:D,MATCH(経費計算シート!D:D,リスト!E:E,0))</f>
        <v>#N/A</v>
      </c>
      <c r="M95" s="8">
        <f t="shared" si="5"/>
        <v>1</v>
      </c>
    </row>
    <row r="96" spans="1:13" ht="18" customHeight="1">
      <c r="A96" s="21"/>
      <c r="B96" s="22"/>
      <c r="C96" s="22"/>
      <c r="D96" s="16"/>
      <c r="E96" s="73"/>
      <c r="F96" s="23"/>
      <c r="G96" s="23"/>
      <c r="H96" s="23"/>
      <c r="I96" s="24"/>
      <c r="J96" s="74" t="str">
        <f t="shared" si="4"/>
        <v/>
      </c>
      <c r="K96" s="23"/>
      <c r="L96" s="8" t="e">
        <f>INDEX(リスト!D:D,MATCH(経費計算シート!D:D,リスト!E:E,0))</f>
        <v>#N/A</v>
      </c>
      <c r="M96" s="8">
        <f t="shared" si="5"/>
        <v>1</v>
      </c>
    </row>
    <row r="97" spans="1:13" ht="18" customHeight="1">
      <c r="A97" s="21"/>
      <c r="B97" s="22"/>
      <c r="C97" s="22"/>
      <c r="D97" s="16"/>
      <c r="E97" s="73"/>
      <c r="F97" s="23"/>
      <c r="G97" s="23"/>
      <c r="H97" s="23"/>
      <c r="I97" s="24"/>
      <c r="J97" s="74" t="str">
        <f t="shared" si="4"/>
        <v/>
      </c>
      <c r="K97" s="23"/>
      <c r="L97" s="8" t="e">
        <f>INDEX(リスト!D:D,MATCH(経費計算シート!D:D,リスト!E:E,0))</f>
        <v>#N/A</v>
      </c>
      <c r="M97" s="8">
        <f t="shared" si="5"/>
        <v>1</v>
      </c>
    </row>
    <row r="98" spans="1:13" ht="18" customHeight="1">
      <c r="A98" s="21"/>
      <c r="B98" s="22"/>
      <c r="C98" s="22"/>
      <c r="D98" s="16"/>
      <c r="E98" s="73"/>
      <c r="F98" s="23"/>
      <c r="G98" s="23"/>
      <c r="H98" s="23"/>
      <c r="I98" s="24"/>
      <c r="J98" s="74" t="str">
        <f t="shared" si="4"/>
        <v/>
      </c>
      <c r="K98" s="23"/>
      <c r="L98" s="8" t="e">
        <f>INDEX(リスト!D:D,MATCH(経費計算シート!D:D,リスト!E:E,0))</f>
        <v>#N/A</v>
      </c>
      <c r="M98" s="8">
        <f t="shared" si="5"/>
        <v>1</v>
      </c>
    </row>
    <row r="99" spans="1:13" ht="18" customHeight="1">
      <c r="A99" s="21"/>
      <c r="B99" s="22"/>
      <c r="C99" s="22"/>
      <c r="D99" s="16"/>
      <c r="E99" s="73"/>
      <c r="F99" s="23"/>
      <c r="G99" s="23"/>
      <c r="H99" s="23"/>
      <c r="I99" s="24"/>
      <c r="J99" s="74" t="str">
        <f t="shared" si="4"/>
        <v/>
      </c>
      <c r="K99" s="23"/>
      <c r="L99" s="8" t="e">
        <f>INDEX(リスト!D:D,MATCH(経費計算シート!D:D,リスト!E:E,0))</f>
        <v>#N/A</v>
      </c>
      <c r="M99" s="8">
        <f t="shared" ref="M99:M130" si="6">IF(E99="共通",3,IF(E99="畜産（牛）",2,1))</f>
        <v>1</v>
      </c>
    </row>
    <row r="100" spans="1:13" ht="18" customHeight="1">
      <c r="A100" s="21"/>
      <c r="B100" s="22"/>
      <c r="C100" s="22"/>
      <c r="D100" s="16"/>
      <c r="E100" s="73"/>
      <c r="F100" s="23"/>
      <c r="G100" s="23"/>
      <c r="H100" s="23"/>
      <c r="I100" s="24"/>
      <c r="J100" s="74" t="str">
        <f t="shared" si="4"/>
        <v/>
      </c>
      <c r="K100" s="23"/>
      <c r="L100" s="8" t="e">
        <f>INDEX(リスト!D:D,MATCH(経費計算シート!D:D,リスト!E:E,0))</f>
        <v>#N/A</v>
      </c>
      <c r="M100" s="8">
        <f t="shared" si="6"/>
        <v>1</v>
      </c>
    </row>
    <row r="101" spans="1:13" ht="18" customHeight="1">
      <c r="A101" s="21"/>
      <c r="B101" s="22"/>
      <c r="C101" s="22"/>
      <c r="D101" s="16"/>
      <c r="E101" s="73"/>
      <c r="F101" s="23"/>
      <c r="G101" s="23"/>
      <c r="H101" s="23"/>
      <c r="I101" s="24"/>
      <c r="J101" s="74" t="str">
        <f t="shared" si="4"/>
        <v/>
      </c>
      <c r="K101" s="23"/>
      <c r="L101" s="8" t="e">
        <f>INDEX(リスト!D:D,MATCH(経費計算シート!D:D,リスト!E:E,0))</f>
        <v>#N/A</v>
      </c>
      <c r="M101" s="8">
        <f t="shared" si="6"/>
        <v>1</v>
      </c>
    </row>
    <row r="102" spans="1:13" ht="18" customHeight="1">
      <c r="A102" s="21"/>
      <c r="B102" s="22"/>
      <c r="C102" s="22"/>
      <c r="D102" s="16"/>
      <c r="E102" s="73"/>
      <c r="F102" s="23"/>
      <c r="G102" s="23"/>
      <c r="H102" s="23"/>
      <c r="I102" s="24"/>
      <c r="J102" s="74" t="str">
        <f t="shared" si="4"/>
        <v/>
      </c>
      <c r="K102" s="23"/>
      <c r="L102" s="8" t="e">
        <f>INDEX(リスト!D:D,MATCH(経費計算シート!D:D,リスト!E:E,0))</f>
        <v>#N/A</v>
      </c>
      <c r="M102" s="8">
        <f t="shared" si="6"/>
        <v>1</v>
      </c>
    </row>
    <row r="103" spans="1:13" ht="18" customHeight="1">
      <c r="A103" s="21"/>
      <c r="B103" s="22"/>
      <c r="C103" s="22"/>
      <c r="D103" s="16"/>
      <c r="E103" s="73"/>
      <c r="F103" s="23"/>
      <c r="G103" s="23"/>
      <c r="H103" s="23"/>
      <c r="I103" s="24"/>
      <c r="J103" s="74" t="str">
        <f t="shared" si="4"/>
        <v/>
      </c>
      <c r="K103" s="23"/>
      <c r="L103" s="8" t="e">
        <f>INDEX(リスト!D:D,MATCH(経費計算シート!D:D,リスト!E:E,0))</f>
        <v>#N/A</v>
      </c>
      <c r="M103" s="8">
        <f t="shared" si="6"/>
        <v>1</v>
      </c>
    </row>
    <row r="104" spans="1:13" ht="18" customHeight="1">
      <c r="A104" s="21"/>
      <c r="B104" s="22"/>
      <c r="C104" s="22"/>
      <c r="D104" s="16"/>
      <c r="E104" s="73"/>
      <c r="F104" s="23"/>
      <c r="G104" s="23"/>
      <c r="H104" s="23"/>
      <c r="I104" s="24"/>
      <c r="J104" s="74" t="str">
        <f t="shared" si="4"/>
        <v/>
      </c>
      <c r="K104" s="23"/>
      <c r="L104" s="8" t="e">
        <f>INDEX(リスト!D:D,MATCH(経費計算シート!D:D,リスト!E:E,0))</f>
        <v>#N/A</v>
      </c>
      <c r="M104" s="8">
        <f t="shared" si="6"/>
        <v>1</v>
      </c>
    </row>
    <row r="105" spans="1:13" ht="18" customHeight="1">
      <c r="A105" s="21"/>
      <c r="B105" s="22"/>
      <c r="C105" s="22"/>
      <c r="D105" s="16"/>
      <c r="E105" s="73"/>
      <c r="F105" s="23"/>
      <c r="G105" s="23"/>
      <c r="H105" s="23"/>
      <c r="I105" s="24"/>
      <c r="J105" s="74" t="str">
        <f t="shared" si="4"/>
        <v/>
      </c>
      <c r="K105" s="23"/>
      <c r="L105" s="8" t="e">
        <f>INDEX(リスト!D:D,MATCH(経費計算シート!D:D,リスト!E:E,0))</f>
        <v>#N/A</v>
      </c>
      <c r="M105" s="8">
        <f t="shared" si="6"/>
        <v>1</v>
      </c>
    </row>
    <row r="106" spans="1:13" ht="18" customHeight="1">
      <c r="A106" s="21"/>
      <c r="B106" s="22"/>
      <c r="C106" s="22"/>
      <c r="D106" s="16"/>
      <c r="E106" s="73"/>
      <c r="F106" s="23"/>
      <c r="G106" s="23"/>
      <c r="H106" s="23"/>
      <c r="I106" s="24"/>
      <c r="J106" s="74" t="str">
        <f t="shared" si="4"/>
        <v/>
      </c>
      <c r="K106" s="23"/>
      <c r="L106" s="8" t="e">
        <f>INDEX(リスト!D:D,MATCH(経費計算シート!D:D,リスト!E:E,0))</f>
        <v>#N/A</v>
      </c>
      <c r="M106" s="8">
        <f t="shared" si="6"/>
        <v>1</v>
      </c>
    </row>
    <row r="107" spans="1:13" ht="18" customHeight="1">
      <c r="A107" s="21"/>
      <c r="B107" s="22"/>
      <c r="C107" s="22"/>
      <c r="D107" s="16"/>
      <c r="E107" s="73"/>
      <c r="F107" s="23"/>
      <c r="G107" s="23"/>
      <c r="H107" s="23"/>
      <c r="I107" s="24"/>
      <c r="J107" s="74" t="str">
        <f t="shared" si="4"/>
        <v/>
      </c>
      <c r="K107" s="23"/>
      <c r="L107" s="8" t="e">
        <f>INDEX(リスト!D:D,MATCH(経費計算シート!D:D,リスト!E:E,0))</f>
        <v>#N/A</v>
      </c>
      <c r="M107" s="8">
        <f t="shared" si="6"/>
        <v>1</v>
      </c>
    </row>
    <row r="108" spans="1:13" ht="18" customHeight="1">
      <c r="A108" s="21"/>
      <c r="B108" s="22"/>
      <c r="C108" s="22"/>
      <c r="D108" s="16"/>
      <c r="E108" s="73"/>
      <c r="F108" s="23"/>
      <c r="G108" s="23"/>
      <c r="H108" s="23"/>
      <c r="I108" s="24"/>
      <c r="J108" s="74" t="str">
        <f t="shared" si="4"/>
        <v/>
      </c>
      <c r="K108" s="23"/>
      <c r="L108" s="8" t="e">
        <f>INDEX(リスト!D:D,MATCH(経費計算シート!D:D,リスト!E:E,0))</f>
        <v>#N/A</v>
      </c>
      <c r="M108" s="8">
        <f t="shared" si="6"/>
        <v>1</v>
      </c>
    </row>
    <row r="109" spans="1:13" ht="18" customHeight="1">
      <c r="A109" s="21"/>
      <c r="B109" s="22"/>
      <c r="C109" s="22"/>
      <c r="D109" s="16"/>
      <c r="E109" s="73"/>
      <c r="F109" s="23"/>
      <c r="G109" s="23"/>
      <c r="H109" s="23"/>
      <c r="I109" s="24"/>
      <c r="J109" s="74" t="str">
        <f t="shared" si="4"/>
        <v/>
      </c>
      <c r="K109" s="23"/>
      <c r="L109" s="8" t="e">
        <f>INDEX(リスト!D:D,MATCH(経費計算シート!D:D,リスト!E:E,0))</f>
        <v>#N/A</v>
      </c>
      <c r="M109" s="8">
        <f t="shared" si="6"/>
        <v>1</v>
      </c>
    </row>
    <row r="110" spans="1:13" ht="18" customHeight="1">
      <c r="A110" s="21"/>
      <c r="B110" s="22"/>
      <c r="C110" s="22"/>
      <c r="D110" s="16"/>
      <c r="E110" s="73"/>
      <c r="F110" s="23"/>
      <c r="G110" s="23"/>
      <c r="H110" s="23"/>
      <c r="I110" s="24"/>
      <c r="J110" s="74" t="str">
        <f t="shared" si="4"/>
        <v/>
      </c>
      <c r="K110" s="23"/>
      <c r="L110" s="8" t="e">
        <f>INDEX(リスト!D:D,MATCH(経費計算シート!D:D,リスト!E:E,0))</f>
        <v>#N/A</v>
      </c>
      <c r="M110" s="8">
        <f t="shared" si="6"/>
        <v>1</v>
      </c>
    </row>
    <row r="111" spans="1:13" ht="18" customHeight="1">
      <c r="A111" s="21"/>
      <c r="B111" s="22"/>
      <c r="C111" s="22"/>
      <c r="D111" s="16"/>
      <c r="E111" s="73"/>
      <c r="F111" s="23"/>
      <c r="G111" s="23"/>
      <c r="H111" s="23"/>
      <c r="I111" s="24"/>
      <c r="J111" s="74" t="str">
        <f t="shared" si="4"/>
        <v/>
      </c>
      <c r="K111" s="23"/>
      <c r="L111" s="8" t="e">
        <f>INDEX(リスト!D:D,MATCH(経費計算シート!D:D,リスト!E:E,0))</f>
        <v>#N/A</v>
      </c>
      <c r="M111" s="8">
        <f t="shared" si="6"/>
        <v>1</v>
      </c>
    </row>
    <row r="112" spans="1:13" ht="18" customHeight="1">
      <c r="A112" s="21"/>
      <c r="B112" s="22"/>
      <c r="C112" s="22"/>
      <c r="D112" s="16"/>
      <c r="E112" s="73"/>
      <c r="F112" s="23"/>
      <c r="G112" s="23"/>
      <c r="H112" s="23"/>
      <c r="I112" s="24"/>
      <c r="J112" s="74" t="str">
        <f t="shared" si="4"/>
        <v/>
      </c>
      <c r="K112" s="23"/>
      <c r="L112" s="8" t="e">
        <f>INDEX(リスト!D:D,MATCH(経費計算シート!D:D,リスト!E:E,0))</f>
        <v>#N/A</v>
      </c>
      <c r="M112" s="8">
        <f t="shared" si="6"/>
        <v>1</v>
      </c>
    </row>
    <row r="113" spans="1:13" ht="18" customHeight="1">
      <c r="A113" s="21"/>
      <c r="B113" s="22"/>
      <c r="C113" s="22"/>
      <c r="D113" s="16"/>
      <c r="E113" s="73"/>
      <c r="F113" s="23"/>
      <c r="G113" s="23"/>
      <c r="H113" s="23"/>
      <c r="I113" s="24"/>
      <c r="J113" s="74" t="str">
        <f t="shared" si="4"/>
        <v/>
      </c>
      <c r="K113" s="23"/>
      <c r="L113" s="8" t="e">
        <f>INDEX(リスト!D:D,MATCH(経費計算シート!D:D,リスト!E:E,0))</f>
        <v>#N/A</v>
      </c>
      <c r="M113" s="8">
        <f t="shared" si="6"/>
        <v>1</v>
      </c>
    </row>
    <row r="114" spans="1:13" ht="18" customHeight="1">
      <c r="A114" s="21"/>
      <c r="B114" s="22"/>
      <c r="C114" s="22"/>
      <c r="D114" s="16"/>
      <c r="E114" s="73"/>
      <c r="F114" s="23"/>
      <c r="G114" s="23"/>
      <c r="H114" s="23"/>
      <c r="I114" s="24"/>
      <c r="J114" s="74" t="str">
        <f t="shared" si="4"/>
        <v/>
      </c>
      <c r="K114" s="23"/>
      <c r="L114" s="8" t="e">
        <f>INDEX(リスト!D:D,MATCH(経費計算シート!D:D,リスト!E:E,0))</f>
        <v>#N/A</v>
      </c>
      <c r="M114" s="8">
        <f t="shared" si="6"/>
        <v>1</v>
      </c>
    </row>
    <row r="115" spans="1:13" ht="18" customHeight="1">
      <c r="A115" s="21"/>
      <c r="B115" s="22"/>
      <c r="C115" s="22"/>
      <c r="D115" s="16"/>
      <c r="E115" s="73"/>
      <c r="F115" s="23"/>
      <c r="G115" s="23"/>
      <c r="H115" s="23"/>
      <c r="I115" s="24"/>
      <c r="J115" s="74" t="str">
        <f t="shared" si="4"/>
        <v/>
      </c>
      <c r="K115" s="23"/>
      <c r="L115" s="8" t="e">
        <f>INDEX(リスト!D:D,MATCH(経費計算シート!D:D,リスト!E:E,0))</f>
        <v>#N/A</v>
      </c>
      <c r="M115" s="8">
        <f t="shared" si="6"/>
        <v>1</v>
      </c>
    </row>
    <row r="116" spans="1:13" ht="18" customHeight="1">
      <c r="A116" s="21"/>
      <c r="B116" s="22"/>
      <c r="C116" s="22"/>
      <c r="D116" s="16"/>
      <c r="E116" s="73"/>
      <c r="F116" s="23"/>
      <c r="G116" s="23"/>
      <c r="H116" s="23"/>
      <c r="I116" s="24"/>
      <c r="J116" s="74" t="str">
        <f t="shared" si="4"/>
        <v/>
      </c>
      <c r="K116" s="23"/>
      <c r="L116" s="8" t="e">
        <f>INDEX(リスト!D:D,MATCH(経費計算シート!D:D,リスト!E:E,0))</f>
        <v>#N/A</v>
      </c>
      <c r="M116" s="8">
        <f t="shared" si="6"/>
        <v>1</v>
      </c>
    </row>
    <row r="117" spans="1:13" ht="18" customHeight="1">
      <c r="A117" s="21"/>
      <c r="B117" s="22"/>
      <c r="C117" s="22"/>
      <c r="D117" s="16"/>
      <c r="E117" s="73"/>
      <c r="F117" s="23"/>
      <c r="G117" s="23"/>
      <c r="H117" s="23"/>
      <c r="I117" s="24"/>
      <c r="J117" s="74" t="str">
        <f t="shared" si="4"/>
        <v/>
      </c>
      <c r="K117" s="23"/>
      <c r="L117" s="8" t="e">
        <f>INDEX(リスト!D:D,MATCH(経費計算シート!D:D,リスト!E:E,0))</f>
        <v>#N/A</v>
      </c>
      <c r="M117" s="8">
        <f t="shared" si="6"/>
        <v>1</v>
      </c>
    </row>
    <row r="118" spans="1:13" ht="18" customHeight="1">
      <c r="A118" s="21"/>
      <c r="B118" s="22"/>
      <c r="C118" s="22"/>
      <c r="D118" s="16"/>
      <c r="E118" s="73"/>
      <c r="F118" s="23"/>
      <c r="G118" s="23"/>
      <c r="H118" s="23"/>
      <c r="I118" s="24"/>
      <c r="J118" s="74" t="str">
        <f t="shared" si="4"/>
        <v/>
      </c>
      <c r="K118" s="23"/>
      <c r="L118" s="8" t="e">
        <f>INDEX(リスト!D:D,MATCH(経費計算シート!D:D,リスト!E:E,0))</f>
        <v>#N/A</v>
      </c>
      <c r="M118" s="8">
        <f t="shared" si="6"/>
        <v>1</v>
      </c>
    </row>
    <row r="119" spans="1:13" ht="18" customHeight="1">
      <c r="A119" s="21"/>
      <c r="B119" s="22"/>
      <c r="C119" s="22"/>
      <c r="D119" s="16"/>
      <c r="E119" s="73"/>
      <c r="F119" s="23"/>
      <c r="G119" s="23"/>
      <c r="H119" s="23"/>
      <c r="I119" s="24"/>
      <c r="J119" s="74" t="str">
        <f t="shared" si="4"/>
        <v/>
      </c>
      <c r="K119" s="23"/>
      <c r="L119" s="8" t="e">
        <f>INDEX(リスト!D:D,MATCH(経費計算シート!D:D,リスト!E:E,0))</f>
        <v>#N/A</v>
      </c>
      <c r="M119" s="8">
        <f t="shared" si="6"/>
        <v>1</v>
      </c>
    </row>
    <row r="120" spans="1:13" ht="18" customHeight="1">
      <c r="A120" s="21"/>
      <c r="B120" s="22"/>
      <c r="C120" s="22"/>
      <c r="D120" s="16"/>
      <c r="E120" s="73"/>
      <c r="F120" s="23"/>
      <c r="G120" s="23"/>
      <c r="H120" s="23"/>
      <c r="I120" s="24"/>
      <c r="J120" s="74" t="str">
        <f t="shared" si="4"/>
        <v/>
      </c>
      <c r="K120" s="23"/>
      <c r="L120" s="8" t="e">
        <f>INDEX(リスト!D:D,MATCH(経費計算シート!D:D,リスト!E:E,0))</f>
        <v>#N/A</v>
      </c>
      <c r="M120" s="8">
        <f t="shared" si="6"/>
        <v>1</v>
      </c>
    </row>
    <row r="121" spans="1:13" ht="18" customHeight="1">
      <c r="A121" s="21"/>
      <c r="B121" s="22"/>
      <c r="C121" s="22"/>
      <c r="D121" s="16"/>
      <c r="E121" s="73"/>
      <c r="F121" s="23"/>
      <c r="G121" s="23"/>
      <c r="H121" s="23"/>
      <c r="I121" s="24"/>
      <c r="J121" s="74" t="str">
        <f t="shared" si="4"/>
        <v/>
      </c>
      <c r="K121" s="23"/>
      <c r="L121" s="8" t="e">
        <f>INDEX(リスト!D:D,MATCH(経費計算シート!D:D,リスト!E:E,0))</f>
        <v>#N/A</v>
      </c>
      <c r="M121" s="8">
        <f t="shared" si="6"/>
        <v>1</v>
      </c>
    </row>
    <row r="122" spans="1:13" ht="18" customHeight="1">
      <c r="A122" s="21"/>
      <c r="B122" s="22"/>
      <c r="C122" s="22"/>
      <c r="D122" s="16"/>
      <c r="E122" s="73"/>
      <c r="F122" s="23"/>
      <c r="G122" s="23"/>
      <c r="H122" s="23"/>
      <c r="I122" s="24"/>
      <c r="J122" s="74" t="str">
        <f t="shared" si="4"/>
        <v/>
      </c>
      <c r="K122" s="23"/>
      <c r="L122" s="8" t="e">
        <f>INDEX(リスト!D:D,MATCH(経費計算シート!D:D,リスト!E:E,0))</f>
        <v>#N/A</v>
      </c>
      <c r="M122" s="8">
        <f t="shared" si="6"/>
        <v>1</v>
      </c>
    </row>
    <row r="123" spans="1:13" ht="18" customHeight="1">
      <c r="A123" s="21"/>
      <c r="B123" s="22"/>
      <c r="C123" s="22"/>
      <c r="D123" s="16"/>
      <c r="E123" s="73"/>
      <c r="F123" s="23"/>
      <c r="G123" s="23"/>
      <c r="H123" s="23"/>
      <c r="I123" s="24"/>
      <c r="J123" s="74" t="str">
        <f t="shared" si="4"/>
        <v/>
      </c>
      <c r="K123" s="23"/>
      <c r="L123" s="8" t="e">
        <f>INDEX(リスト!D:D,MATCH(経費計算シート!D:D,リスト!E:E,0))</f>
        <v>#N/A</v>
      </c>
      <c r="M123" s="8">
        <f t="shared" si="6"/>
        <v>1</v>
      </c>
    </row>
    <row r="124" spans="1:13" ht="18" customHeight="1">
      <c r="A124" s="21"/>
      <c r="B124" s="22"/>
      <c r="C124" s="22"/>
      <c r="D124" s="16"/>
      <c r="E124" s="73"/>
      <c r="F124" s="23"/>
      <c r="G124" s="23"/>
      <c r="H124" s="23"/>
      <c r="I124" s="24"/>
      <c r="J124" s="74" t="str">
        <f t="shared" si="4"/>
        <v/>
      </c>
      <c r="K124" s="23"/>
      <c r="L124" s="8" t="e">
        <f>INDEX(リスト!D:D,MATCH(経費計算シート!D:D,リスト!E:E,0))</f>
        <v>#N/A</v>
      </c>
      <c r="M124" s="8">
        <f t="shared" si="6"/>
        <v>1</v>
      </c>
    </row>
    <row r="125" spans="1:13" ht="18" customHeight="1">
      <c r="A125" s="21"/>
      <c r="B125" s="22"/>
      <c r="C125" s="22"/>
      <c r="D125" s="16"/>
      <c r="E125" s="73"/>
      <c r="F125" s="23"/>
      <c r="G125" s="23"/>
      <c r="H125" s="23"/>
      <c r="I125" s="24"/>
      <c r="J125" s="74" t="str">
        <f t="shared" si="4"/>
        <v/>
      </c>
      <c r="K125" s="23"/>
      <c r="L125" s="8" t="e">
        <f>INDEX(リスト!D:D,MATCH(経費計算シート!D:D,リスト!E:E,0))</f>
        <v>#N/A</v>
      </c>
      <c r="M125" s="8">
        <f t="shared" si="6"/>
        <v>1</v>
      </c>
    </row>
    <row r="126" spans="1:13" ht="18" customHeight="1">
      <c r="A126" s="21"/>
      <c r="B126" s="22"/>
      <c r="C126" s="22"/>
      <c r="D126" s="16"/>
      <c r="E126" s="73"/>
      <c r="F126" s="23"/>
      <c r="G126" s="23"/>
      <c r="H126" s="23"/>
      <c r="I126" s="24"/>
      <c r="J126" s="74" t="str">
        <f t="shared" si="4"/>
        <v/>
      </c>
      <c r="K126" s="23"/>
      <c r="L126" s="8" t="e">
        <f>INDEX(リスト!D:D,MATCH(経費計算シート!D:D,リスト!E:E,0))</f>
        <v>#N/A</v>
      </c>
      <c r="M126" s="8">
        <f t="shared" si="6"/>
        <v>1</v>
      </c>
    </row>
    <row r="127" spans="1:13" ht="18" customHeight="1">
      <c r="A127" s="21"/>
      <c r="B127" s="22"/>
      <c r="C127" s="22"/>
      <c r="D127" s="16"/>
      <c r="E127" s="73"/>
      <c r="F127" s="23"/>
      <c r="G127" s="23"/>
      <c r="H127" s="23"/>
      <c r="I127" s="24"/>
      <c r="J127" s="74" t="str">
        <f t="shared" si="4"/>
        <v/>
      </c>
      <c r="K127" s="23"/>
      <c r="L127" s="8" t="e">
        <f>INDEX(リスト!D:D,MATCH(経費計算シート!D:D,リスト!E:E,0))</f>
        <v>#N/A</v>
      </c>
      <c r="M127" s="8">
        <f t="shared" si="6"/>
        <v>1</v>
      </c>
    </row>
    <row r="128" spans="1:13" ht="18" customHeight="1">
      <c r="A128" s="21"/>
      <c r="B128" s="22"/>
      <c r="C128" s="22"/>
      <c r="D128" s="16"/>
      <c r="E128" s="73"/>
      <c r="F128" s="23"/>
      <c r="G128" s="23"/>
      <c r="H128" s="23"/>
      <c r="I128" s="24"/>
      <c r="J128" s="74" t="str">
        <f t="shared" si="4"/>
        <v/>
      </c>
      <c r="K128" s="23"/>
      <c r="L128" s="8" t="e">
        <f>INDEX(リスト!D:D,MATCH(経費計算シート!D:D,リスト!E:E,0))</f>
        <v>#N/A</v>
      </c>
      <c r="M128" s="8">
        <f t="shared" si="6"/>
        <v>1</v>
      </c>
    </row>
    <row r="129" spans="1:13" ht="18" customHeight="1">
      <c r="A129" s="21"/>
      <c r="B129" s="22"/>
      <c r="C129" s="22"/>
      <c r="D129" s="16"/>
      <c r="E129" s="73"/>
      <c r="F129" s="23"/>
      <c r="G129" s="23"/>
      <c r="H129" s="23"/>
      <c r="I129" s="24"/>
      <c r="J129" s="74" t="str">
        <f t="shared" si="4"/>
        <v/>
      </c>
      <c r="K129" s="23"/>
      <c r="L129" s="8" t="e">
        <f>INDEX(リスト!D:D,MATCH(経費計算シート!D:D,リスト!E:E,0))</f>
        <v>#N/A</v>
      </c>
      <c r="M129" s="8">
        <f t="shared" si="6"/>
        <v>1</v>
      </c>
    </row>
    <row r="130" spans="1:13" ht="18" customHeight="1">
      <c r="A130" s="21"/>
      <c r="B130" s="22"/>
      <c r="C130" s="22"/>
      <c r="D130" s="16"/>
      <c r="E130" s="73"/>
      <c r="F130" s="23"/>
      <c r="G130" s="23"/>
      <c r="H130" s="23"/>
      <c r="I130" s="24"/>
      <c r="J130" s="74" t="str">
        <f t="shared" si="4"/>
        <v/>
      </c>
      <c r="K130" s="23"/>
      <c r="L130" s="8" t="e">
        <f>INDEX(リスト!D:D,MATCH(経費計算シート!D:D,リスト!E:E,0))</f>
        <v>#N/A</v>
      </c>
      <c r="M130" s="8">
        <f t="shared" si="6"/>
        <v>1</v>
      </c>
    </row>
    <row r="131" spans="1:13" ht="18" customHeight="1">
      <c r="A131" s="21"/>
      <c r="B131" s="22"/>
      <c r="C131" s="22"/>
      <c r="D131" s="16"/>
      <c r="E131" s="73"/>
      <c r="F131" s="23"/>
      <c r="G131" s="23"/>
      <c r="H131" s="23"/>
      <c r="I131" s="24"/>
      <c r="J131" s="74" t="str">
        <f t="shared" ref="J131:J194" si="7">IF(H131=0,"",IF(OR(I131=100,I131=""),H131,I131*H131))</f>
        <v/>
      </c>
      <c r="K131" s="23"/>
      <c r="L131" s="8" t="e">
        <f>INDEX(リスト!D:D,MATCH(経費計算シート!D:D,リスト!E:E,0))</f>
        <v>#N/A</v>
      </c>
      <c r="M131" s="8">
        <f t="shared" ref="M131:M162" si="8">IF(E131="共通",3,IF(E131="畜産（牛）",2,1))</f>
        <v>1</v>
      </c>
    </row>
    <row r="132" spans="1:13" ht="18" customHeight="1">
      <c r="A132" s="21"/>
      <c r="B132" s="22"/>
      <c r="C132" s="22"/>
      <c r="D132" s="16"/>
      <c r="E132" s="73"/>
      <c r="F132" s="23"/>
      <c r="G132" s="23"/>
      <c r="H132" s="23"/>
      <c r="I132" s="24"/>
      <c r="J132" s="74" t="str">
        <f t="shared" si="7"/>
        <v/>
      </c>
      <c r="K132" s="23"/>
      <c r="L132" s="8" t="e">
        <f>INDEX(リスト!D:D,MATCH(経費計算シート!D:D,リスト!E:E,0))</f>
        <v>#N/A</v>
      </c>
      <c r="M132" s="8">
        <f t="shared" si="8"/>
        <v>1</v>
      </c>
    </row>
    <row r="133" spans="1:13" ht="18" customHeight="1">
      <c r="A133" s="21"/>
      <c r="B133" s="22"/>
      <c r="C133" s="22"/>
      <c r="D133" s="16"/>
      <c r="E133" s="73"/>
      <c r="F133" s="23"/>
      <c r="G133" s="23"/>
      <c r="H133" s="23"/>
      <c r="I133" s="24"/>
      <c r="J133" s="74" t="str">
        <f t="shared" si="7"/>
        <v/>
      </c>
      <c r="K133" s="23"/>
      <c r="L133" s="8" t="e">
        <f>INDEX(リスト!D:D,MATCH(経費計算シート!D:D,リスト!E:E,0))</f>
        <v>#N/A</v>
      </c>
      <c r="M133" s="8">
        <f t="shared" si="8"/>
        <v>1</v>
      </c>
    </row>
    <row r="134" spans="1:13" ht="18" customHeight="1">
      <c r="A134" s="21"/>
      <c r="B134" s="22"/>
      <c r="C134" s="22"/>
      <c r="D134" s="16"/>
      <c r="E134" s="73"/>
      <c r="F134" s="23"/>
      <c r="G134" s="23"/>
      <c r="H134" s="23"/>
      <c r="I134" s="24"/>
      <c r="J134" s="74" t="str">
        <f t="shared" si="7"/>
        <v/>
      </c>
      <c r="K134" s="23"/>
      <c r="L134" s="8" t="e">
        <f>INDEX(リスト!D:D,MATCH(経費計算シート!D:D,リスト!E:E,0))</f>
        <v>#N/A</v>
      </c>
      <c r="M134" s="8">
        <f t="shared" si="8"/>
        <v>1</v>
      </c>
    </row>
    <row r="135" spans="1:13" ht="18" customHeight="1">
      <c r="A135" s="21"/>
      <c r="B135" s="22"/>
      <c r="C135" s="22"/>
      <c r="D135" s="16"/>
      <c r="E135" s="73"/>
      <c r="F135" s="23"/>
      <c r="G135" s="23"/>
      <c r="H135" s="23"/>
      <c r="I135" s="24"/>
      <c r="J135" s="74" t="str">
        <f t="shared" si="7"/>
        <v/>
      </c>
      <c r="K135" s="23"/>
      <c r="L135" s="8" t="e">
        <f>INDEX(リスト!D:D,MATCH(経費計算シート!D:D,リスト!E:E,0))</f>
        <v>#N/A</v>
      </c>
      <c r="M135" s="8">
        <f t="shared" si="8"/>
        <v>1</v>
      </c>
    </row>
    <row r="136" spans="1:13" ht="18" customHeight="1">
      <c r="A136" s="21"/>
      <c r="B136" s="22"/>
      <c r="C136" s="22"/>
      <c r="D136" s="16"/>
      <c r="E136" s="73"/>
      <c r="F136" s="23"/>
      <c r="G136" s="23"/>
      <c r="H136" s="23"/>
      <c r="I136" s="24"/>
      <c r="J136" s="74" t="str">
        <f t="shared" si="7"/>
        <v/>
      </c>
      <c r="K136" s="23"/>
      <c r="L136" s="8" t="e">
        <f>INDEX(リスト!D:D,MATCH(経費計算シート!D:D,リスト!E:E,0))</f>
        <v>#N/A</v>
      </c>
      <c r="M136" s="8">
        <f t="shared" si="8"/>
        <v>1</v>
      </c>
    </row>
    <row r="137" spans="1:13" ht="18" customHeight="1">
      <c r="A137" s="21"/>
      <c r="B137" s="22"/>
      <c r="C137" s="22"/>
      <c r="D137" s="16"/>
      <c r="E137" s="73"/>
      <c r="F137" s="23"/>
      <c r="G137" s="23"/>
      <c r="H137" s="23"/>
      <c r="I137" s="24"/>
      <c r="J137" s="74" t="str">
        <f t="shared" si="7"/>
        <v/>
      </c>
      <c r="K137" s="23"/>
      <c r="L137" s="8" t="e">
        <f>INDEX(リスト!D:D,MATCH(経費計算シート!D:D,リスト!E:E,0))</f>
        <v>#N/A</v>
      </c>
      <c r="M137" s="8">
        <f t="shared" si="8"/>
        <v>1</v>
      </c>
    </row>
    <row r="138" spans="1:13" ht="18" customHeight="1">
      <c r="A138" s="21"/>
      <c r="B138" s="22"/>
      <c r="C138" s="22"/>
      <c r="D138" s="16"/>
      <c r="E138" s="73"/>
      <c r="F138" s="23"/>
      <c r="G138" s="23"/>
      <c r="H138" s="23"/>
      <c r="I138" s="24"/>
      <c r="J138" s="74" t="str">
        <f t="shared" si="7"/>
        <v/>
      </c>
      <c r="K138" s="23"/>
      <c r="L138" s="8" t="e">
        <f>INDEX(リスト!D:D,MATCH(経費計算シート!D:D,リスト!E:E,0))</f>
        <v>#N/A</v>
      </c>
      <c r="M138" s="8">
        <f t="shared" si="8"/>
        <v>1</v>
      </c>
    </row>
    <row r="139" spans="1:13" ht="18" customHeight="1">
      <c r="A139" s="21"/>
      <c r="B139" s="22"/>
      <c r="C139" s="22"/>
      <c r="D139" s="16"/>
      <c r="E139" s="73"/>
      <c r="F139" s="23"/>
      <c r="G139" s="23"/>
      <c r="H139" s="23"/>
      <c r="I139" s="24"/>
      <c r="J139" s="74" t="str">
        <f t="shared" si="7"/>
        <v/>
      </c>
      <c r="K139" s="23"/>
      <c r="L139" s="8" t="e">
        <f>INDEX(リスト!D:D,MATCH(経費計算シート!D:D,リスト!E:E,0))</f>
        <v>#N/A</v>
      </c>
      <c r="M139" s="8">
        <f t="shared" si="8"/>
        <v>1</v>
      </c>
    </row>
    <row r="140" spans="1:13" ht="18" customHeight="1">
      <c r="A140" s="21"/>
      <c r="B140" s="22"/>
      <c r="C140" s="22"/>
      <c r="D140" s="16"/>
      <c r="E140" s="73"/>
      <c r="F140" s="23"/>
      <c r="G140" s="23"/>
      <c r="H140" s="23"/>
      <c r="I140" s="24"/>
      <c r="J140" s="74" t="str">
        <f t="shared" si="7"/>
        <v/>
      </c>
      <c r="K140" s="23"/>
      <c r="L140" s="8" t="e">
        <f>INDEX(リスト!D:D,MATCH(経費計算シート!D:D,リスト!E:E,0))</f>
        <v>#N/A</v>
      </c>
      <c r="M140" s="8">
        <f t="shared" si="8"/>
        <v>1</v>
      </c>
    </row>
    <row r="141" spans="1:13" ht="18" customHeight="1">
      <c r="A141" s="21"/>
      <c r="B141" s="22"/>
      <c r="C141" s="22"/>
      <c r="D141" s="16"/>
      <c r="E141" s="73"/>
      <c r="F141" s="23"/>
      <c r="G141" s="23"/>
      <c r="H141" s="23"/>
      <c r="I141" s="24"/>
      <c r="J141" s="74" t="str">
        <f t="shared" si="7"/>
        <v/>
      </c>
      <c r="K141" s="23"/>
      <c r="L141" s="8" t="e">
        <f>INDEX(リスト!D:D,MATCH(経費計算シート!D:D,リスト!E:E,0))</f>
        <v>#N/A</v>
      </c>
      <c r="M141" s="8">
        <f t="shared" si="8"/>
        <v>1</v>
      </c>
    </row>
    <row r="142" spans="1:13" ht="18" customHeight="1">
      <c r="A142" s="21"/>
      <c r="B142" s="22"/>
      <c r="C142" s="22"/>
      <c r="D142" s="16"/>
      <c r="E142" s="73"/>
      <c r="F142" s="23"/>
      <c r="G142" s="23"/>
      <c r="H142" s="23"/>
      <c r="I142" s="24"/>
      <c r="J142" s="74" t="str">
        <f t="shared" si="7"/>
        <v/>
      </c>
      <c r="K142" s="23"/>
      <c r="L142" s="8" t="e">
        <f>INDEX(リスト!D:D,MATCH(経費計算シート!D:D,リスト!E:E,0))</f>
        <v>#N/A</v>
      </c>
      <c r="M142" s="8">
        <f t="shared" si="8"/>
        <v>1</v>
      </c>
    </row>
    <row r="143" spans="1:13" ht="18" customHeight="1">
      <c r="A143" s="21"/>
      <c r="B143" s="22"/>
      <c r="C143" s="22"/>
      <c r="D143" s="16"/>
      <c r="E143" s="73"/>
      <c r="F143" s="23"/>
      <c r="G143" s="23"/>
      <c r="H143" s="23"/>
      <c r="I143" s="24"/>
      <c r="J143" s="74" t="str">
        <f t="shared" si="7"/>
        <v/>
      </c>
      <c r="K143" s="23"/>
      <c r="L143" s="8" t="e">
        <f>INDEX(リスト!D:D,MATCH(経費計算シート!D:D,リスト!E:E,0))</f>
        <v>#N/A</v>
      </c>
      <c r="M143" s="8">
        <f t="shared" si="8"/>
        <v>1</v>
      </c>
    </row>
    <row r="144" spans="1:13" ht="18" customHeight="1">
      <c r="A144" s="21"/>
      <c r="B144" s="22"/>
      <c r="C144" s="22"/>
      <c r="D144" s="16"/>
      <c r="E144" s="73"/>
      <c r="F144" s="23"/>
      <c r="G144" s="23"/>
      <c r="H144" s="23"/>
      <c r="I144" s="24"/>
      <c r="J144" s="74" t="str">
        <f t="shared" si="7"/>
        <v/>
      </c>
      <c r="K144" s="23"/>
      <c r="L144" s="8" t="e">
        <f>INDEX(リスト!D:D,MATCH(経費計算シート!D:D,リスト!E:E,0))</f>
        <v>#N/A</v>
      </c>
      <c r="M144" s="8">
        <f t="shared" si="8"/>
        <v>1</v>
      </c>
    </row>
    <row r="145" spans="1:13" ht="18" customHeight="1">
      <c r="A145" s="21"/>
      <c r="B145" s="22"/>
      <c r="C145" s="22"/>
      <c r="D145" s="16"/>
      <c r="E145" s="73"/>
      <c r="F145" s="23"/>
      <c r="G145" s="23"/>
      <c r="H145" s="23"/>
      <c r="I145" s="24"/>
      <c r="J145" s="74" t="str">
        <f t="shared" si="7"/>
        <v/>
      </c>
      <c r="K145" s="23"/>
      <c r="L145" s="8" t="e">
        <f>INDEX(リスト!D:D,MATCH(経費計算シート!D:D,リスト!E:E,0))</f>
        <v>#N/A</v>
      </c>
      <c r="M145" s="8">
        <f t="shared" si="8"/>
        <v>1</v>
      </c>
    </row>
    <row r="146" spans="1:13" ht="18" customHeight="1">
      <c r="A146" s="21"/>
      <c r="B146" s="22"/>
      <c r="C146" s="22"/>
      <c r="D146" s="16"/>
      <c r="E146" s="73"/>
      <c r="F146" s="23"/>
      <c r="G146" s="23"/>
      <c r="H146" s="23"/>
      <c r="I146" s="24"/>
      <c r="J146" s="74" t="str">
        <f t="shared" si="7"/>
        <v/>
      </c>
      <c r="K146" s="23"/>
      <c r="L146" s="8" t="e">
        <f>INDEX(リスト!D:D,MATCH(経費計算シート!D:D,リスト!E:E,0))</f>
        <v>#N/A</v>
      </c>
      <c r="M146" s="8">
        <f t="shared" si="8"/>
        <v>1</v>
      </c>
    </row>
    <row r="147" spans="1:13" ht="18" customHeight="1">
      <c r="A147" s="21"/>
      <c r="B147" s="22"/>
      <c r="C147" s="22"/>
      <c r="D147" s="16"/>
      <c r="E147" s="73"/>
      <c r="F147" s="23"/>
      <c r="G147" s="23"/>
      <c r="H147" s="23"/>
      <c r="I147" s="24"/>
      <c r="J147" s="74" t="str">
        <f t="shared" si="7"/>
        <v/>
      </c>
      <c r="K147" s="23"/>
      <c r="L147" s="8" t="e">
        <f>INDEX(リスト!D:D,MATCH(経費計算シート!D:D,リスト!E:E,0))</f>
        <v>#N/A</v>
      </c>
      <c r="M147" s="8">
        <f t="shared" si="8"/>
        <v>1</v>
      </c>
    </row>
    <row r="148" spans="1:13" ht="18" customHeight="1">
      <c r="A148" s="21"/>
      <c r="B148" s="22"/>
      <c r="C148" s="22"/>
      <c r="D148" s="16"/>
      <c r="E148" s="73"/>
      <c r="F148" s="23"/>
      <c r="G148" s="23"/>
      <c r="H148" s="23"/>
      <c r="I148" s="24"/>
      <c r="J148" s="74" t="str">
        <f t="shared" si="7"/>
        <v/>
      </c>
      <c r="K148" s="23"/>
      <c r="L148" s="8" t="e">
        <f>INDEX(リスト!D:D,MATCH(経費計算シート!D:D,リスト!E:E,0))</f>
        <v>#N/A</v>
      </c>
      <c r="M148" s="8">
        <f t="shared" si="8"/>
        <v>1</v>
      </c>
    </row>
    <row r="149" spans="1:13" ht="18" customHeight="1">
      <c r="A149" s="21"/>
      <c r="B149" s="22"/>
      <c r="C149" s="22"/>
      <c r="D149" s="16"/>
      <c r="E149" s="73"/>
      <c r="F149" s="23"/>
      <c r="G149" s="23"/>
      <c r="H149" s="23"/>
      <c r="I149" s="24"/>
      <c r="J149" s="74" t="str">
        <f t="shared" si="7"/>
        <v/>
      </c>
      <c r="K149" s="23"/>
      <c r="L149" s="8" t="e">
        <f>INDEX(リスト!D:D,MATCH(経費計算シート!D:D,リスト!E:E,0))</f>
        <v>#N/A</v>
      </c>
      <c r="M149" s="8">
        <f t="shared" si="8"/>
        <v>1</v>
      </c>
    </row>
    <row r="150" spans="1:13" ht="18" customHeight="1">
      <c r="A150" s="21"/>
      <c r="B150" s="22"/>
      <c r="C150" s="22"/>
      <c r="D150" s="16"/>
      <c r="E150" s="73"/>
      <c r="F150" s="23"/>
      <c r="G150" s="23"/>
      <c r="H150" s="23"/>
      <c r="I150" s="24"/>
      <c r="J150" s="74" t="str">
        <f t="shared" si="7"/>
        <v/>
      </c>
      <c r="K150" s="23"/>
      <c r="L150" s="8" t="e">
        <f>INDEX(リスト!D:D,MATCH(経費計算シート!D:D,リスト!E:E,0))</f>
        <v>#N/A</v>
      </c>
      <c r="M150" s="8">
        <f t="shared" si="8"/>
        <v>1</v>
      </c>
    </row>
    <row r="151" spans="1:13" ht="18" customHeight="1">
      <c r="A151" s="21"/>
      <c r="B151" s="22"/>
      <c r="C151" s="22"/>
      <c r="D151" s="16"/>
      <c r="E151" s="73"/>
      <c r="F151" s="23"/>
      <c r="G151" s="23"/>
      <c r="H151" s="23"/>
      <c r="I151" s="24"/>
      <c r="J151" s="74" t="str">
        <f t="shared" si="7"/>
        <v/>
      </c>
      <c r="K151" s="23"/>
      <c r="L151" s="8" t="e">
        <f>INDEX(リスト!D:D,MATCH(経費計算シート!D:D,リスト!E:E,0))</f>
        <v>#N/A</v>
      </c>
      <c r="M151" s="8">
        <f t="shared" si="8"/>
        <v>1</v>
      </c>
    </row>
    <row r="152" spans="1:13" ht="18" customHeight="1">
      <c r="A152" s="21"/>
      <c r="B152" s="22"/>
      <c r="C152" s="22"/>
      <c r="D152" s="16"/>
      <c r="E152" s="73"/>
      <c r="F152" s="23"/>
      <c r="G152" s="23"/>
      <c r="H152" s="23"/>
      <c r="I152" s="24"/>
      <c r="J152" s="74" t="str">
        <f t="shared" si="7"/>
        <v/>
      </c>
      <c r="K152" s="23"/>
      <c r="L152" s="8" t="e">
        <f>INDEX(リスト!D:D,MATCH(経費計算シート!D:D,リスト!E:E,0))</f>
        <v>#N/A</v>
      </c>
      <c r="M152" s="8">
        <f t="shared" si="8"/>
        <v>1</v>
      </c>
    </row>
    <row r="153" spans="1:13" ht="18" customHeight="1">
      <c r="A153" s="21"/>
      <c r="B153" s="22"/>
      <c r="C153" s="22"/>
      <c r="D153" s="16"/>
      <c r="E153" s="73"/>
      <c r="F153" s="23"/>
      <c r="G153" s="23"/>
      <c r="H153" s="23"/>
      <c r="I153" s="24"/>
      <c r="J153" s="74" t="str">
        <f t="shared" si="7"/>
        <v/>
      </c>
      <c r="K153" s="23"/>
      <c r="L153" s="8" t="e">
        <f>INDEX(リスト!D:D,MATCH(経費計算シート!D:D,リスト!E:E,0))</f>
        <v>#N/A</v>
      </c>
      <c r="M153" s="8">
        <f t="shared" si="8"/>
        <v>1</v>
      </c>
    </row>
    <row r="154" spans="1:13" ht="18" customHeight="1">
      <c r="A154" s="21"/>
      <c r="B154" s="22"/>
      <c r="C154" s="22"/>
      <c r="D154" s="16"/>
      <c r="E154" s="73"/>
      <c r="F154" s="23"/>
      <c r="G154" s="23"/>
      <c r="H154" s="23"/>
      <c r="I154" s="24"/>
      <c r="J154" s="74" t="str">
        <f t="shared" si="7"/>
        <v/>
      </c>
      <c r="K154" s="23"/>
      <c r="L154" s="8" t="e">
        <f>INDEX(リスト!D:D,MATCH(経費計算シート!D:D,リスト!E:E,0))</f>
        <v>#N/A</v>
      </c>
      <c r="M154" s="8">
        <f t="shared" si="8"/>
        <v>1</v>
      </c>
    </row>
    <row r="155" spans="1:13" ht="18" customHeight="1">
      <c r="A155" s="21"/>
      <c r="B155" s="22"/>
      <c r="C155" s="22"/>
      <c r="D155" s="16"/>
      <c r="E155" s="73"/>
      <c r="F155" s="23"/>
      <c r="G155" s="23"/>
      <c r="H155" s="23"/>
      <c r="I155" s="24"/>
      <c r="J155" s="74" t="str">
        <f t="shared" si="7"/>
        <v/>
      </c>
      <c r="K155" s="23"/>
      <c r="L155" s="8" t="e">
        <f>INDEX(リスト!D:D,MATCH(経費計算シート!D:D,リスト!E:E,0))</f>
        <v>#N/A</v>
      </c>
      <c r="M155" s="8">
        <f t="shared" si="8"/>
        <v>1</v>
      </c>
    </row>
    <row r="156" spans="1:13" ht="18" customHeight="1">
      <c r="A156" s="21"/>
      <c r="B156" s="22"/>
      <c r="C156" s="22"/>
      <c r="D156" s="16"/>
      <c r="E156" s="73"/>
      <c r="F156" s="23"/>
      <c r="G156" s="23"/>
      <c r="H156" s="23"/>
      <c r="I156" s="24"/>
      <c r="J156" s="74" t="str">
        <f t="shared" si="7"/>
        <v/>
      </c>
      <c r="K156" s="23"/>
      <c r="L156" s="8" t="e">
        <f>INDEX(リスト!D:D,MATCH(経費計算シート!D:D,リスト!E:E,0))</f>
        <v>#N/A</v>
      </c>
      <c r="M156" s="8">
        <f t="shared" si="8"/>
        <v>1</v>
      </c>
    </row>
    <row r="157" spans="1:13" ht="18" customHeight="1">
      <c r="A157" s="21"/>
      <c r="B157" s="22"/>
      <c r="C157" s="22"/>
      <c r="D157" s="16"/>
      <c r="E157" s="73"/>
      <c r="F157" s="23"/>
      <c r="G157" s="23"/>
      <c r="H157" s="23"/>
      <c r="I157" s="24"/>
      <c r="J157" s="74" t="str">
        <f t="shared" si="7"/>
        <v/>
      </c>
      <c r="K157" s="23"/>
      <c r="L157" s="8" t="e">
        <f>INDEX(リスト!D:D,MATCH(経費計算シート!D:D,リスト!E:E,0))</f>
        <v>#N/A</v>
      </c>
      <c r="M157" s="8">
        <f t="shared" si="8"/>
        <v>1</v>
      </c>
    </row>
    <row r="158" spans="1:13" ht="18" customHeight="1">
      <c r="A158" s="21"/>
      <c r="B158" s="22"/>
      <c r="C158" s="22"/>
      <c r="D158" s="16"/>
      <c r="E158" s="73"/>
      <c r="F158" s="23"/>
      <c r="G158" s="23"/>
      <c r="H158" s="23"/>
      <c r="I158" s="24"/>
      <c r="J158" s="74" t="str">
        <f t="shared" si="7"/>
        <v/>
      </c>
      <c r="K158" s="23"/>
      <c r="L158" s="8" t="e">
        <f>INDEX(リスト!D:D,MATCH(経費計算シート!D:D,リスト!E:E,0))</f>
        <v>#N/A</v>
      </c>
      <c r="M158" s="8">
        <f t="shared" si="8"/>
        <v>1</v>
      </c>
    </row>
    <row r="159" spans="1:13" ht="18" customHeight="1">
      <c r="A159" s="21"/>
      <c r="B159" s="22"/>
      <c r="C159" s="22"/>
      <c r="D159" s="16"/>
      <c r="E159" s="73"/>
      <c r="F159" s="23"/>
      <c r="G159" s="23"/>
      <c r="H159" s="23"/>
      <c r="I159" s="24"/>
      <c r="J159" s="74" t="str">
        <f t="shared" si="7"/>
        <v/>
      </c>
      <c r="K159" s="23"/>
      <c r="L159" s="8" t="e">
        <f>INDEX(リスト!D:D,MATCH(経費計算シート!D:D,リスト!E:E,0))</f>
        <v>#N/A</v>
      </c>
      <c r="M159" s="8">
        <f t="shared" si="8"/>
        <v>1</v>
      </c>
    </row>
    <row r="160" spans="1:13" ht="18" customHeight="1">
      <c r="A160" s="21"/>
      <c r="B160" s="22"/>
      <c r="C160" s="22"/>
      <c r="D160" s="16"/>
      <c r="E160" s="73"/>
      <c r="F160" s="23"/>
      <c r="G160" s="23"/>
      <c r="H160" s="23"/>
      <c r="I160" s="24"/>
      <c r="J160" s="74" t="str">
        <f t="shared" si="7"/>
        <v/>
      </c>
      <c r="K160" s="23"/>
      <c r="L160" s="8" t="e">
        <f>INDEX(リスト!D:D,MATCH(経費計算シート!D:D,リスト!E:E,0))</f>
        <v>#N/A</v>
      </c>
      <c r="M160" s="8">
        <f t="shared" si="8"/>
        <v>1</v>
      </c>
    </row>
    <row r="161" spans="1:13" ht="18" customHeight="1">
      <c r="A161" s="21"/>
      <c r="B161" s="22"/>
      <c r="C161" s="22"/>
      <c r="D161" s="16"/>
      <c r="E161" s="73"/>
      <c r="F161" s="23"/>
      <c r="G161" s="23"/>
      <c r="H161" s="23"/>
      <c r="I161" s="24"/>
      <c r="J161" s="74" t="str">
        <f t="shared" si="7"/>
        <v/>
      </c>
      <c r="K161" s="23"/>
      <c r="L161" s="8" t="e">
        <f>INDEX(リスト!D:D,MATCH(経費計算シート!D:D,リスト!E:E,0))</f>
        <v>#N/A</v>
      </c>
      <c r="M161" s="8">
        <f t="shared" si="8"/>
        <v>1</v>
      </c>
    </row>
    <row r="162" spans="1:13" ht="18" customHeight="1">
      <c r="A162" s="21"/>
      <c r="B162" s="22"/>
      <c r="C162" s="22"/>
      <c r="D162" s="16"/>
      <c r="E162" s="73"/>
      <c r="F162" s="23"/>
      <c r="G162" s="23"/>
      <c r="H162" s="23"/>
      <c r="I162" s="24"/>
      <c r="J162" s="74" t="str">
        <f t="shared" si="7"/>
        <v/>
      </c>
      <c r="K162" s="23"/>
      <c r="L162" s="8" t="e">
        <f>INDEX(リスト!D:D,MATCH(経費計算シート!D:D,リスト!E:E,0))</f>
        <v>#N/A</v>
      </c>
      <c r="M162" s="8">
        <f t="shared" si="8"/>
        <v>1</v>
      </c>
    </row>
    <row r="163" spans="1:13" ht="18" customHeight="1">
      <c r="A163" s="21"/>
      <c r="B163" s="22"/>
      <c r="C163" s="22"/>
      <c r="D163" s="16"/>
      <c r="E163" s="73"/>
      <c r="F163" s="23"/>
      <c r="G163" s="23"/>
      <c r="H163" s="23"/>
      <c r="I163" s="24"/>
      <c r="J163" s="74" t="str">
        <f t="shared" si="7"/>
        <v/>
      </c>
      <c r="K163" s="23"/>
      <c r="L163" s="8" t="e">
        <f>INDEX(リスト!D:D,MATCH(経費計算シート!D:D,リスト!E:E,0))</f>
        <v>#N/A</v>
      </c>
      <c r="M163" s="8">
        <f t="shared" ref="M163:M194" si="9">IF(E163="共通",3,IF(E163="畜産（牛）",2,1))</f>
        <v>1</v>
      </c>
    </row>
    <row r="164" spans="1:13" ht="18" customHeight="1">
      <c r="A164" s="21"/>
      <c r="B164" s="22"/>
      <c r="C164" s="22"/>
      <c r="D164" s="16"/>
      <c r="E164" s="73"/>
      <c r="F164" s="23"/>
      <c r="G164" s="23"/>
      <c r="H164" s="23"/>
      <c r="I164" s="24"/>
      <c r="J164" s="74" t="str">
        <f t="shared" si="7"/>
        <v/>
      </c>
      <c r="K164" s="23"/>
      <c r="L164" s="8" t="e">
        <f>INDEX(リスト!D:D,MATCH(経費計算シート!D:D,リスト!E:E,0))</f>
        <v>#N/A</v>
      </c>
      <c r="M164" s="8">
        <f t="shared" si="9"/>
        <v>1</v>
      </c>
    </row>
    <row r="165" spans="1:13" ht="18" customHeight="1">
      <c r="A165" s="21"/>
      <c r="B165" s="22"/>
      <c r="C165" s="22"/>
      <c r="D165" s="16"/>
      <c r="E165" s="73"/>
      <c r="F165" s="23"/>
      <c r="G165" s="23"/>
      <c r="H165" s="23"/>
      <c r="I165" s="24"/>
      <c r="J165" s="74" t="str">
        <f t="shared" si="7"/>
        <v/>
      </c>
      <c r="K165" s="23"/>
      <c r="L165" s="8" t="e">
        <f>INDEX(リスト!D:D,MATCH(経費計算シート!D:D,リスト!E:E,0))</f>
        <v>#N/A</v>
      </c>
      <c r="M165" s="8">
        <f t="shared" si="9"/>
        <v>1</v>
      </c>
    </row>
    <row r="166" spans="1:13" ht="18" customHeight="1">
      <c r="A166" s="21"/>
      <c r="B166" s="22"/>
      <c r="C166" s="22"/>
      <c r="D166" s="16"/>
      <c r="E166" s="73"/>
      <c r="F166" s="23"/>
      <c r="G166" s="23"/>
      <c r="H166" s="23"/>
      <c r="I166" s="24"/>
      <c r="J166" s="74" t="str">
        <f t="shared" si="7"/>
        <v/>
      </c>
      <c r="K166" s="23"/>
      <c r="L166" s="8" t="e">
        <f>INDEX(リスト!D:D,MATCH(経費計算シート!D:D,リスト!E:E,0))</f>
        <v>#N/A</v>
      </c>
      <c r="M166" s="8">
        <f t="shared" si="9"/>
        <v>1</v>
      </c>
    </row>
    <row r="167" spans="1:13" ht="18" customHeight="1">
      <c r="A167" s="21"/>
      <c r="B167" s="22"/>
      <c r="C167" s="22"/>
      <c r="D167" s="16"/>
      <c r="E167" s="73"/>
      <c r="F167" s="23"/>
      <c r="G167" s="23"/>
      <c r="H167" s="23"/>
      <c r="I167" s="24"/>
      <c r="J167" s="74" t="str">
        <f t="shared" si="7"/>
        <v/>
      </c>
      <c r="K167" s="23"/>
      <c r="L167" s="8" t="e">
        <f>INDEX(リスト!D:D,MATCH(経費計算シート!D:D,リスト!E:E,0))</f>
        <v>#N/A</v>
      </c>
      <c r="M167" s="8">
        <f t="shared" si="9"/>
        <v>1</v>
      </c>
    </row>
    <row r="168" spans="1:13" ht="18" customHeight="1">
      <c r="A168" s="21"/>
      <c r="B168" s="22"/>
      <c r="C168" s="22"/>
      <c r="D168" s="16"/>
      <c r="E168" s="73"/>
      <c r="F168" s="23"/>
      <c r="G168" s="23"/>
      <c r="H168" s="23"/>
      <c r="I168" s="24"/>
      <c r="J168" s="74" t="str">
        <f t="shared" si="7"/>
        <v/>
      </c>
      <c r="K168" s="23"/>
      <c r="L168" s="8" t="e">
        <f>INDEX(リスト!D:D,MATCH(経費計算シート!D:D,リスト!E:E,0))</f>
        <v>#N/A</v>
      </c>
      <c r="M168" s="8">
        <f t="shared" si="9"/>
        <v>1</v>
      </c>
    </row>
    <row r="169" spans="1:13" ht="18" customHeight="1">
      <c r="A169" s="21"/>
      <c r="B169" s="22"/>
      <c r="C169" s="22"/>
      <c r="D169" s="16"/>
      <c r="E169" s="73"/>
      <c r="F169" s="23"/>
      <c r="G169" s="23"/>
      <c r="H169" s="23"/>
      <c r="I169" s="24"/>
      <c r="J169" s="74" t="str">
        <f t="shared" si="7"/>
        <v/>
      </c>
      <c r="K169" s="23"/>
      <c r="L169" s="8" t="e">
        <f>INDEX(リスト!D:D,MATCH(経費計算シート!D:D,リスト!E:E,0))</f>
        <v>#N/A</v>
      </c>
      <c r="M169" s="8">
        <f t="shared" si="9"/>
        <v>1</v>
      </c>
    </row>
    <row r="170" spans="1:13" ht="18" customHeight="1">
      <c r="A170" s="21"/>
      <c r="B170" s="22"/>
      <c r="C170" s="22"/>
      <c r="D170" s="16"/>
      <c r="E170" s="73"/>
      <c r="F170" s="23"/>
      <c r="G170" s="23"/>
      <c r="H170" s="23"/>
      <c r="I170" s="24"/>
      <c r="J170" s="74" t="str">
        <f t="shared" si="7"/>
        <v/>
      </c>
      <c r="K170" s="23"/>
      <c r="L170" s="8" t="e">
        <f>INDEX(リスト!D:D,MATCH(経費計算シート!D:D,リスト!E:E,0))</f>
        <v>#N/A</v>
      </c>
      <c r="M170" s="8">
        <f t="shared" si="9"/>
        <v>1</v>
      </c>
    </row>
    <row r="171" spans="1:13" ht="18" customHeight="1">
      <c r="A171" s="21"/>
      <c r="B171" s="22"/>
      <c r="C171" s="22"/>
      <c r="D171" s="16"/>
      <c r="E171" s="73"/>
      <c r="F171" s="23"/>
      <c r="G171" s="23"/>
      <c r="H171" s="23"/>
      <c r="I171" s="24"/>
      <c r="J171" s="74" t="str">
        <f t="shared" si="7"/>
        <v/>
      </c>
      <c r="K171" s="23"/>
      <c r="L171" s="8" t="e">
        <f>INDEX(リスト!D:D,MATCH(経費計算シート!D:D,リスト!E:E,0))</f>
        <v>#N/A</v>
      </c>
      <c r="M171" s="8">
        <f t="shared" si="9"/>
        <v>1</v>
      </c>
    </row>
    <row r="172" spans="1:13" ht="18" customHeight="1">
      <c r="A172" s="21"/>
      <c r="B172" s="22"/>
      <c r="C172" s="22"/>
      <c r="D172" s="16"/>
      <c r="E172" s="73"/>
      <c r="F172" s="23"/>
      <c r="G172" s="23"/>
      <c r="H172" s="23"/>
      <c r="I172" s="24"/>
      <c r="J172" s="74" t="str">
        <f t="shared" si="7"/>
        <v/>
      </c>
      <c r="K172" s="23"/>
      <c r="L172" s="8" t="e">
        <f>INDEX(リスト!D:D,MATCH(経費計算シート!D:D,リスト!E:E,0))</f>
        <v>#N/A</v>
      </c>
      <c r="M172" s="8">
        <f t="shared" si="9"/>
        <v>1</v>
      </c>
    </row>
    <row r="173" spans="1:13" ht="18" customHeight="1">
      <c r="A173" s="21"/>
      <c r="B173" s="22"/>
      <c r="C173" s="22"/>
      <c r="D173" s="16"/>
      <c r="E173" s="73"/>
      <c r="F173" s="23"/>
      <c r="G173" s="23"/>
      <c r="H173" s="23"/>
      <c r="I173" s="24"/>
      <c r="J173" s="74" t="str">
        <f t="shared" si="7"/>
        <v/>
      </c>
      <c r="K173" s="23"/>
      <c r="L173" s="8" t="e">
        <f>INDEX(リスト!D:D,MATCH(経費計算シート!D:D,リスト!E:E,0))</f>
        <v>#N/A</v>
      </c>
      <c r="M173" s="8">
        <f t="shared" si="9"/>
        <v>1</v>
      </c>
    </row>
    <row r="174" spans="1:13" ht="18" customHeight="1">
      <c r="A174" s="21"/>
      <c r="B174" s="22"/>
      <c r="C174" s="22"/>
      <c r="D174" s="16"/>
      <c r="E174" s="73"/>
      <c r="F174" s="23"/>
      <c r="G174" s="23"/>
      <c r="H174" s="23"/>
      <c r="I174" s="24"/>
      <c r="J174" s="74" t="str">
        <f t="shared" si="7"/>
        <v/>
      </c>
      <c r="K174" s="23"/>
      <c r="L174" s="8" t="e">
        <f>INDEX(リスト!D:D,MATCH(経費計算シート!D:D,リスト!E:E,0))</f>
        <v>#N/A</v>
      </c>
      <c r="M174" s="8">
        <f t="shared" si="9"/>
        <v>1</v>
      </c>
    </row>
    <row r="175" spans="1:13" ht="18" customHeight="1">
      <c r="A175" s="21"/>
      <c r="B175" s="22"/>
      <c r="C175" s="22"/>
      <c r="D175" s="16"/>
      <c r="E175" s="73"/>
      <c r="F175" s="23"/>
      <c r="G175" s="23"/>
      <c r="H175" s="23"/>
      <c r="I175" s="24"/>
      <c r="J175" s="74" t="str">
        <f t="shared" si="7"/>
        <v/>
      </c>
      <c r="K175" s="23"/>
      <c r="L175" s="8" t="e">
        <f>INDEX(リスト!D:D,MATCH(経費計算シート!D:D,リスト!E:E,0))</f>
        <v>#N/A</v>
      </c>
      <c r="M175" s="8">
        <f t="shared" si="9"/>
        <v>1</v>
      </c>
    </row>
    <row r="176" spans="1:13" ht="18" customHeight="1">
      <c r="A176" s="21"/>
      <c r="B176" s="22"/>
      <c r="C176" s="22"/>
      <c r="D176" s="16"/>
      <c r="E176" s="73"/>
      <c r="F176" s="23"/>
      <c r="G176" s="23"/>
      <c r="H176" s="23"/>
      <c r="I176" s="24"/>
      <c r="J176" s="74" t="str">
        <f t="shared" si="7"/>
        <v/>
      </c>
      <c r="K176" s="23"/>
      <c r="L176" s="8" t="e">
        <f>INDEX(リスト!D:D,MATCH(経費計算シート!D:D,リスト!E:E,0))</f>
        <v>#N/A</v>
      </c>
      <c r="M176" s="8">
        <f t="shared" si="9"/>
        <v>1</v>
      </c>
    </row>
    <row r="177" spans="1:13" ht="18" customHeight="1">
      <c r="A177" s="21"/>
      <c r="B177" s="22"/>
      <c r="C177" s="22"/>
      <c r="D177" s="16"/>
      <c r="E177" s="73"/>
      <c r="F177" s="23"/>
      <c r="G177" s="23"/>
      <c r="H177" s="23"/>
      <c r="I177" s="24"/>
      <c r="J177" s="74" t="str">
        <f t="shared" si="7"/>
        <v/>
      </c>
      <c r="K177" s="23"/>
      <c r="L177" s="8" t="e">
        <f>INDEX(リスト!D:D,MATCH(経費計算シート!D:D,リスト!E:E,0))</f>
        <v>#N/A</v>
      </c>
      <c r="M177" s="8">
        <f t="shared" si="9"/>
        <v>1</v>
      </c>
    </row>
    <row r="178" spans="1:13" ht="18" customHeight="1">
      <c r="A178" s="21"/>
      <c r="B178" s="22"/>
      <c r="C178" s="22"/>
      <c r="D178" s="16"/>
      <c r="E178" s="73"/>
      <c r="F178" s="23"/>
      <c r="G178" s="23"/>
      <c r="H178" s="23"/>
      <c r="I178" s="24"/>
      <c r="J178" s="74" t="str">
        <f t="shared" si="7"/>
        <v/>
      </c>
      <c r="K178" s="23"/>
      <c r="L178" s="8" t="e">
        <f>INDEX(リスト!D:D,MATCH(経費計算シート!D:D,リスト!E:E,0))</f>
        <v>#N/A</v>
      </c>
      <c r="M178" s="8">
        <f t="shared" si="9"/>
        <v>1</v>
      </c>
    </row>
    <row r="179" spans="1:13" ht="18" customHeight="1">
      <c r="A179" s="21"/>
      <c r="B179" s="22"/>
      <c r="C179" s="22"/>
      <c r="D179" s="16"/>
      <c r="E179" s="73"/>
      <c r="F179" s="23"/>
      <c r="G179" s="23"/>
      <c r="H179" s="23"/>
      <c r="I179" s="24"/>
      <c r="J179" s="74" t="str">
        <f t="shared" si="7"/>
        <v/>
      </c>
      <c r="K179" s="23"/>
      <c r="L179" s="8" t="e">
        <f>INDEX(リスト!D:D,MATCH(経費計算シート!D:D,リスト!E:E,0))</f>
        <v>#N/A</v>
      </c>
      <c r="M179" s="8">
        <f t="shared" si="9"/>
        <v>1</v>
      </c>
    </row>
    <row r="180" spans="1:13" ht="18" customHeight="1">
      <c r="A180" s="21"/>
      <c r="B180" s="22"/>
      <c r="C180" s="22"/>
      <c r="D180" s="16"/>
      <c r="E180" s="73"/>
      <c r="F180" s="23"/>
      <c r="G180" s="23"/>
      <c r="H180" s="23"/>
      <c r="I180" s="24"/>
      <c r="J180" s="74" t="str">
        <f t="shared" si="7"/>
        <v/>
      </c>
      <c r="K180" s="23"/>
      <c r="L180" s="8" t="e">
        <f>INDEX(リスト!D:D,MATCH(経費計算シート!D:D,リスト!E:E,0))</f>
        <v>#N/A</v>
      </c>
      <c r="M180" s="8">
        <f t="shared" si="9"/>
        <v>1</v>
      </c>
    </row>
    <row r="181" spans="1:13" ht="18" customHeight="1">
      <c r="A181" s="21"/>
      <c r="B181" s="22"/>
      <c r="C181" s="22"/>
      <c r="D181" s="16"/>
      <c r="E181" s="73"/>
      <c r="F181" s="23"/>
      <c r="G181" s="23"/>
      <c r="H181" s="23"/>
      <c r="I181" s="24"/>
      <c r="J181" s="74" t="str">
        <f t="shared" si="7"/>
        <v/>
      </c>
      <c r="K181" s="23"/>
      <c r="L181" s="8" t="e">
        <f>INDEX(リスト!D:D,MATCH(経費計算シート!D:D,リスト!E:E,0))</f>
        <v>#N/A</v>
      </c>
      <c r="M181" s="8">
        <f t="shared" si="9"/>
        <v>1</v>
      </c>
    </row>
    <row r="182" spans="1:13" ht="18" customHeight="1">
      <c r="A182" s="21"/>
      <c r="B182" s="22"/>
      <c r="C182" s="22"/>
      <c r="D182" s="16"/>
      <c r="E182" s="73"/>
      <c r="F182" s="23"/>
      <c r="G182" s="23"/>
      <c r="H182" s="23"/>
      <c r="I182" s="24"/>
      <c r="J182" s="74" t="str">
        <f t="shared" si="7"/>
        <v/>
      </c>
      <c r="K182" s="23"/>
      <c r="L182" s="8" t="e">
        <f>INDEX(リスト!D:D,MATCH(経費計算シート!D:D,リスト!E:E,0))</f>
        <v>#N/A</v>
      </c>
      <c r="M182" s="8">
        <f t="shared" si="9"/>
        <v>1</v>
      </c>
    </row>
    <row r="183" spans="1:13" ht="18" customHeight="1">
      <c r="A183" s="21"/>
      <c r="B183" s="22"/>
      <c r="C183" s="22"/>
      <c r="D183" s="16"/>
      <c r="E183" s="73"/>
      <c r="F183" s="23"/>
      <c r="G183" s="23"/>
      <c r="H183" s="23"/>
      <c r="I183" s="24"/>
      <c r="J183" s="74" t="str">
        <f t="shared" si="7"/>
        <v/>
      </c>
      <c r="K183" s="23"/>
      <c r="L183" s="8" t="e">
        <f>INDEX(リスト!D:D,MATCH(経費計算シート!D:D,リスト!E:E,0))</f>
        <v>#N/A</v>
      </c>
      <c r="M183" s="8">
        <f t="shared" si="9"/>
        <v>1</v>
      </c>
    </row>
    <row r="184" spans="1:13" ht="18" customHeight="1">
      <c r="A184" s="21"/>
      <c r="B184" s="22"/>
      <c r="C184" s="22"/>
      <c r="D184" s="16"/>
      <c r="E184" s="73"/>
      <c r="F184" s="23"/>
      <c r="G184" s="23"/>
      <c r="H184" s="23"/>
      <c r="I184" s="24"/>
      <c r="J184" s="74" t="str">
        <f t="shared" si="7"/>
        <v/>
      </c>
      <c r="K184" s="23"/>
      <c r="L184" s="8" t="e">
        <f>INDEX(リスト!D:D,MATCH(経費計算シート!D:D,リスト!E:E,0))</f>
        <v>#N/A</v>
      </c>
      <c r="M184" s="8">
        <f t="shared" si="9"/>
        <v>1</v>
      </c>
    </row>
    <row r="185" spans="1:13" ht="18" customHeight="1">
      <c r="A185" s="21"/>
      <c r="B185" s="22"/>
      <c r="C185" s="22"/>
      <c r="D185" s="16"/>
      <c r="E185" s="73"/>
      <c r="F185" s="23"/>
      <c r="G185" s="23"/>
      <c r="H185" s="23"/>
      <c r="I185" s="24"/>
      <c r="J185" s="74" t="str">
        <f t="shared" si="7"/>
        <v/>
      </c>
      <c r="K185" s="23"/>
      <c r="L185" s="8" t="e">
        <f>INDEX(リスト!D:D,MATCH(経費計算シート!D:D,リスト!E:E,0))</f>
        <v>#N/A</v>
      </c>
      <c r="M185" s="8">
        <f t="shared" si="9"/>
        <v>1</v>
      </c>
    </row>
    <row r="186" spans="1:13" ht="18" customHeight="1">
      <c r="A186" s="21"/>
      <c r="B186" s="22"/>
      <c r="C186" s="22"/>
      <c r="D186" s="16"/>
      <c r="E186" s="73"/>
      <c r="F186" s="23"/>
      <c r="G186" s="23"/>
      <c r="H186" s="23"/>
      <c r="I186" s="24"/>
      <c r="J186" s="74" t="str">
        <f t="shared" si="7"/>
        <v/>
      </c>
      <c r="K186" s="23"/>
      <c r="L186" s="8" t="e">
        <f>INDEX(リスト!D:D,MATCH(経費計算シート!D:D,リスト!E:E,0))</f>
        <v>#N/A</v>
      </c>
      <c r="M186" s="8">
        <f t="shared" si="9"/>
        <v>1</v>
      </c>
    </row>
    <row r="187" spans="1:13" ht="18" customHeight="1">
      <c r="A187" s="21"/>
      <c r="B187" s="22"/>
      <c r="C187" s="22"/>
      <c r="D187" s="16"/>
      <c r="E187" s="73"/>
      <c r="F187" s="23"/>
      <c r="G187" s="23"/>
      <c r="H187" s="23"/>
      <c r="I187" s="24"/>
      <c r="J187" s="74" t="str">
        <f t="shared" si="7"/>
        <v/>
      </c>
      <c r="K187" s="23"/>
      <c r="L187" s="8" t="e">
        <f>INDEX(リスト!D:D,MATCH(経費計算シート!D:D,リスト!E:E,0))</f>
        <v>#N/A</v>
      </c>
      <c r="M187" s="8">
        <f t="shared" si="9"/>
        <v>1</v>
      </c>
    </row>
    <row r="188" spans="1:13" ht="18" customHeight="1">
      <c r="A188" s="21"/>
      <c r="B188" s="22"/>
      <c r="C188" s="22"/>
      <c r="D188" s="16"/>
      <c r="E188" s="73"/>
      <c r="F188" s="23"/>
      <c r="G188" s="23"/>
      <c r="H188" s="23"/>
      <c r="I188" s="24"/>
      <c r="J188" s="74" t="str">
        <f t="shared" si="7"/>
        <v/>
      </c>
      <c r="K188" s="23"/>
      <c r="L188" s="8" t="e">
        <f>INDEX(リスト!D:D,MATCH(経費計算シート!D:D,リスト!E:E,0))</f>
        <v>#N/A</v>
      </c>
      <c r="M188" s="8">
        <f t="shared" si="9"/>
        <v>1</v>
      </c>
    </row>
    <row r="189" spans="1:13" ht="18" customHeight="1">
      <c r="A189" s="21"/>
      <c r="B189" s="22"/>
      <c r="C189" s="22"/>
      <c r="D189" s="16"/>
      <c r="E189" s="73"/>
      <c r="F189" s="23"/>
      <c r="G189" s="23"/>
      <c r="H189" s="23"/>
      <c r="I189" s="24"/>
      <c r="J189" s="74" t="str">
        <f t="shared" si="7"/>
        <v/>
      </c>
      <c r="K189" s="23"/>
      <c r="L189" s="8" t="e">
        <f>INDEX(リスト!D:D,MATCH(経費計算シート!D:D,リスト!E:E,0))</f>
        <v>#N/A</v>
      </c>
      <c r="M189" s="8">
        <f t="shared" si="9"/>
        <v>1</v>
      </c>
    </row>
    <row r="190" spans="1:13" ht="18" customHeight="1">
      <c r="A190" s="21"/>
      <c r="B190" s="22"/>
      <c r="C190" s="22"/>
      <c r="D190" s="16"/>
      <c r="E190" s="73"/>
      <c r="F190" s="23"/>
      <c r="G190" s="23"/>
      <c r="H190" s="23"/>
      <c r="I190" s="24"/>
      <c r="J190" s="74" t="str">
        <f t="shared" si="7"/>
        <v/>
      </c>
      <c r="K190" s="23"/>
      <c r="L190" s="8" t="e">
        <f>INDEX(リスト!D:D,MATCH(経費計算シート!D:D,リスト!E:E,0))</f>
        <v>#N/A</v>
      </c>
      <c r="M190" s="8">
        <f t="shared" si="9"/>
        <v>1</v>
      </c>
    </row>
    <row r="191" spans="1:13" ht="18" customHeight="1">
      <c r="A191" s="21"/>
      <c r="B191" s="22"/>
      <c r="C191" s="22"/>
      <c r="D191" s="16"/>
      <c r="E191" s="73"/>
      <c r="F191" s="23"/>
      <c r="G191" s="23"/>
      <c r="H191" s="23"/>
      <c r="I191" s="24"/>
      <c r="J191" s="74" t="str">
        <f t="shared" si="7"/>
        <v/>
      </c>
      <c r="K191" s="23"/>
      <c r="L191" s="8" t="e">
        <f>INDEX(リスト!D:D,MATCH(経費計算シート!D:D,リスト!E:E,0))</f>
        <v>#N/A</v>
      </c>
      <c r="M191" s="8">
        <f t="shared" si="9"/>
        <v>1</v>
      </c>
    </row>
    <row r="192" spans="1:13" ht="18" customHeight="1">
      <c r="A192" s="21"/>
      <c r="B192" s="22"/>
      <c r="C192" s="22"/>
      <c r="D192" s="16"/>
      <c r="E192" s="73"/>
      <c r="F192" s="23"/>
      <c r="G192" s="23"/>
      <c r="H192" s="23"/>
      <c r="I192" s="24"/>
      <c r="J192" s="74" t="str">
        <f t="shared" si="7"/>
        <v/>
      </c>
      <c r="K192" s="23"/>
      <c r="L192" s="8" t="e">
        <f>INDEX(リスト!D:D,MATCH(経費計算シート!D:D,リスト!E:E,0))</f>
        <v>#N/A</v>
      </c>
      <c r="M192" s="8">
        <f t="shared" si="9"/>
        <v>1</v>
      </c>
    </row>
    <row r="193" spans="1:13" ht="18" customHeight="1">
      <c r="A193" s="21"/>
      <c r="B193" s="22"/>
      <c r="C193" s="22"/>
      <c r="D193" s="16"/>
      <c r="E193" s="73"/>
      <c r="F193" s="23"/>
      <c r="G193" s="23"/>
      <c r="H193" s="23"/>
      <c r="I193" s="24"/>
      <c r="J193" s="74" t="str">
        <f t="shared" si="7"/>
        <v/>
      </c>
      <c r="K193" s="23"/>
      <c r="L193" s="8" t="e">
        <f>INDEX(リスト!D:D,MATCH(経費計算シート!D:D,リスト!E:E,0))</f>
        <v>#N/A</v>
      </c>
      <c r="M193" s="8">
        <f t="shared" si="9"/>
        <v>1</v>
      </c>
    </row>
    <row r="194" spans="1:13" ht="18" customHeight="1">
      <c r="A194" s="21"/>
      <c r="B194" s="22"/>
      <c r="C194" s="22"/>
      <c r="D194" s="16"/>
      <c r="E194" s="73"/>
      <c r="F194" s="23"/>
      <c r="G194" s="23"/>
      <c r="H194" s="23"/>
      <c r="I194" s="24"/>
      <c r="J194" s="74" t="str">
        <f t="shared" si="7"/>
        <v/>
      </c>
      <c r="K194" s="23"/>
      <c r="L194" s="8" t="e">
        <f>INDEX(リスト!D:D,MATCH(経費計算シート!D:D,リスト!E:E,0))</f>
        <v>#N/A</v>
      </c>
      <c r="M194" s="8">
        <f t="shared" si="9"/>
        <v>1</v>
      </c>
    </row>
    <row r="195" spans="1:13" ht="18" customHeight="1">
      <c r="A195" s="21"/>
      <c r="B195" s="22"/>
      <c r="C195" s="22"/>
      <c r="D195" s="16"/>
      <c r="E195" s="73"/>
      <c r="F195" s="23"/>
      <c r="G195" s="23"/>
      <c r="H195" s="23"/>
      <c r="I195" s="24"/>
      <c r="J195" s="74" t="str">
        <f t="shared" ref="J195:J258" si="10">IF(H195=0,"",IF(OR(I195=100,I195=""),H195,I195*H195))</f>
        <v/>
      </c>
      <c r="K195" s="23"/>
      <c r="L195" s="8" t="e">
        <f>INDEX(リスト!D:D,MATCH(経費計算シート!D:D,リスト!E:E,0))</f>
        <v>#N/A</v>
      </c>
      <c r="M195" s="8">
        <f t="shared" ref="M195:M200" si="11">IF(E195="共通",3,IF(E195="畜産（牛）",2,1))</f>
        <v>1</v>
      </c>
    </row>
    <row r="196" spans="1:13" ht="18" customHeight="1">
      <c r="A196" s="21"/>
      <c r="B196" s="22"/>
      <c r="C196" s="22"/>
      <c r="D196" s="16"/>
      <c r="E196" s="73"/>
      <c r="F196" s="23"/>
      <c r="G196" s="23"/>
      <c r="H196" s="23"/>
      <c r="I196" s="24"/>
      <c r="J196" s="74" t="str">
        <f t="shared" si="10"/>
        <v/>
      </c>
      <c r="K196" s="23"/>
      <c r="L196" s="8" t="e">
        <f>INDEX(リスト!D:D,MATCH(経費計算シート!D:D,リスト!E:E,0))</f>
        <v>#N/A</v>
      </c>
      <c r="M196" s="8">
        <f t="shared" si="11"/>
        <v>1</v>
      </c>
    </row>
    <row r="197" spans="1:13" ht="18" customHeight="1">
      <c r="A197" s="21"/>
      <c r="B197" s="22"/>
      <c r="C197" s="22"/>
      <c r="D197" s="16"/>
      <c r="E197" s="73"/>
      <c r="F197" s="23"/>
      <c r="G197" s="23"/>
      <c r="H197" s="23"/>
      <c r="I197" s="24"/>
      <c r="J197" s="74" t="str">
        <f t="shared" si="10"/>
        <v/>
      </c>
      <c r="K197" s="23"/>
      <c r="L197" s="8" t="e">
        <f>INDEX(リスト!D:D,MATCH(経費計算シート!D:D,リスト!E:E,0))</f>
        <v>#N/A</v>
      </c>
      <c r="M197" s="8">
        <f t="shared" si="11"/>
        <v>1</v>
      </c>
    </row>
    <row r="198" spans="1:13" ht="18" customHeight="1">
      <c r="A198" s="21"/>
      <c r="B198" s="22"/>
      <c r="C198" s="22"/>
      <c r="D198" s="16"/>
      <c r="E198" s="73"/>
      <c r="F198" s="23"/>
      <c r="G198" s="23"/>
      <c r="H198" s="23"/>
      <c r="I198" s="24"/>
      <c r="J198" s="74" t="str">
        <f t="shared" si="10"/>
        <v/>
      </c>
      <c r="K198" s="23"/>
      <c r="L198" s="8" t="e">
        <f>INDEX(リスト!D:D,MATCH(経費計算シート!D:D,リスト!E:E,0))</f>
        <v>#N/A</v>
      </c>
      <c r="M198" s="8">
        <f t="shared" si="11"/>
        <v>1</v>
      </c>
    </row>
    <row r="199" spans="1:13" ht="18" customHeight="1">
      <c r="A199" s="21"/>
      <c r="B199" s="22"/>
      <c r="C199" s="22"/>
      <c r="D199" s="16"/>
      <c r="E199" s="73"/>
      <c r="F199" s="23"/>
      <c r="G199" s="23"/>
      <c r="H199" s="23"/>
      <c r="I199" s="24"/>
      <c r="J199" s="74" t="str">
        <f t="shared" si="10"/>
        <v/>
      </c>
      <c r="K199" s="23"/>
      <c r="L199" s="8" t="e">
        <f>INDEX(リスト!D:D,MATCH(経費計算シート!D:D,リスト!E:E,0))</f>
        <v>#N/A</v>
      </c>
      <c r="M199" s="8">
        <f t="shared" si="11"/>
        <v>1</v>
      </c>
    </row>
    <row r="200" spans="1:13" ht="18" customHeight="1">
      <c r="A200" s="21"/>
      <c r="B200" s="22"/>
      <c r="C200" s="22"/>
      <c r="D200" s="16"/>
      <c r="E200" s="73"/>
      <c r="F200" s="23"/>
      <c r="G200" s="23"/>
      <c r="H200" s="23"/>
      <c r="I200" s="24"/>
      <c r="J200" s="74" t="str">
        <f t="shared" si="10"/>
        <v/>
      </c>
      <c r="K200" s="23"/>
      <c r="L200" s="8" t="e">
        <f>INDEX(リスト!D:D,MATCH(経費計算シート!D:D,リスト!E:E,0))</f>
        <v>#N/A</v>
      </c>
      <c r="M200" s="8">
        <f t="shared" si="11"/>
        <v>1</v>
      </c>
    </row>
    <row r="201" spans="1:13">
      <c r="A201" s="21"/>
      <c r="B201" s="22"/>
      <c r="C201" s="22"/>
      <c r="D201" s="16"/>
      <c r="E201" s="73"/>
      <c r="F201" s="23"/>
      <c r="G201" s="23"/>
      <c r="H201" s="23"/>
      <c r="I201" s="24"/>
      <c r="J201" s="74" t="str">
        <f t="shared" si="10"/>
        <v/>
      </c>
      <c r="K201" s="23"/>
      <c r="L201" s="8" t="e">
        <f>INDEX(リスト!D:D,MATCH(経費計算シート!D:D,リスト!E:E,0))</f>
        <v>#N/A</v>
      </c>
      <c r="M201" s="8">
        <f t="shared" ref="M201:M264" si="12">IF(E201="共通",3,IF(E201="畜産（牛）",2,1))</f>
        <v>1</v>
      </c>
    </row>
    <row r="202" spans="1:13">
      <c r="A202" s="21"/>
      <c r="B202" s="22"/>
      <c r="C202" s="22"/>
      <c r="D202" s="16"/>
      <c r="E202" s="73"/>
      <c r="F202" s="23"/>
      <c r="G202" s="23"/>
      <c r="H202" s="23"/>
      <c r="I202" s="24"/>
      <c r="J202" s="74" t="str">
        <f t="shared" si="10"/>
        <v/>
      </c>
      <c r="K202" s="23"/>
      <c r="L202" s="8" t="e">
        <f>INDEX(リスト!D:D,MATCH(経費計算シート!D:D,リスト!E:E,0))</f>
        <v>#N/A</v>
      </c>
      <c r="M202" s="8">
        <f t="shared" si="12"/>
        <v>1</v>
      </c>
    </row>
    <row r="203" spans="1:13">
      <c r="A203" s="21"/>
      <c r="B203" s="22"/>
      <c r="C203" s="22"/>
      <c r="D203" s="16"/>
      <c r="E203" s="73"/>
      <c r="F203" s="23"/>
      <c r="G203" s="23"/>
      <c r="H203" s="23"/>
      <c r="I203" s="24"/>
      <c r="J203" s="74" t="str">
        <f t="shared" si="10"/>
        <v/>
      </c>
      <c r="K203" s="23"/>
      <c r="L203" s="8" t="e">
        <f>INDEX(リスト!D:D,MATCH(経費計算シート!D:D,リスト!E:E,0))</f>
        <v>#N/A</v>
      </c>
      <c r="M203" s="8">
        <f t="shared" si="12"/>
        <v>1</v>
      </c>
    </row>
    <row r="204" spans="1:13">
      <c r="A204" s="21"/>
      <c r="B204" s="22"/>
      <c r="C204" s="22"/>
      <c r="D204" s="16"/>
      <c r="E204" s="73"/>
      <c r="F204" s="23"/>
      <c r="G204" s="23"/>
      <c r="H204" s="23"/>
      <c r="I204" s="24"/>
      <c r="J204" s="74" t="str">
        <f t="shared" si="10"/>
        <v/>
      </c>
      <c r="K204" s="23"/>
      <c r="L204" s="8" t="e">
        <f>INDEX(リスト!D:D,MATCH(経費計算シート!D:D,リスト!E:E,0))</f>
        <v>#N/A</v>
      </c>
      <c r="M204" s="8">
        <f t="shared" si="12"/>
        <v>1</v>
      </c>
    </row>
    <row r="205" spans="1:13">
      <c r="A205" s="21"/>
      <c r="B205" s="22"/>
      <c r="C205" s="22"/>
      <c r="D205" s="16"/>
      <c r="E205" s="73"/>
      <c r="F205" s="23"/>
      <c r="G205" s="23"/>
      <c r="H205" s="23"/>
      <c r="I205" s="24"/>
      <c r="J205" s="74" t="str">
        <f t="shared" si="10"/>
        <v/>
      </c>
      <c r="K205" s="23"/>
      <c r="L205" s="8" t="e">
        <f>INDEX(リスト!D:D,MATCH(経費計算シート!D:D,リスト!E:E,0))</f>
        <v>#N/A</v>
      </c>
      <c r="M205" s="8">
        <f t="shared" si="12"/>
        <v>1</v>
      </c>
    </row>
    <row r="206" spans="1:13">
      <c r="A206" s="21"/>
      <c r="B206" s="22"/>
      <c r="C206" s="22"/>
      <c r="D206" s="16"/>
      <c r="E206" s="73"/>
      <c r="F206" s="23"/>
      <c r="G206" s="23"/>
      <c r="H206" s="23"/>
      <c r="I206" s="24"/>
      <c r="J206" s="74" t="str">
        <f t="shared" si="10"/>
        <v/>
      </c>
      <c r="K206" s="23"/>
      <c r="L206" s="8" t="e">
        <f>INDEX(リスト!D:D,MATCH(経費計算シート!D:D,リスト!E:E,0))</f>
        <v>#N/A</v>
      </c>
      <c r="M206" s="8">
        <f t="shared" si="12"/>
        <v>1</v>
      </c>
    </row>
    <row r="207" spans="1:13">
      <c r="A207" s="21"/>
      <c r="B207" s="22"/>
      <c r="C207" s="22"/>
      <c r="D207" s="16"/>
      <c r="E207" s="73"/>
      <c r="F207" s="23"/>
      <c r="G207" s="23"/>
      <c r="H207" s="23"/>
      <c r="I207" s="24"/>
      <c r="J207" s="74" t="str">
        <f t="shared" si="10"/>
        <v/>
      </c>
      <c r="K207" s="23"/>
      <c r="L207" s="8" t="e">
        <f>INDEX(リスト!D:D,MATCH(経費計算シート!D:D,リスト!E:E,0))</f>
        <v>#N/A</v>
      </c>
      <c r="M207" s="8">
        <f t="shared" si="12"/>
        <v>1</v>
      </c>
    </row>
    <row r="208" spans="1:13">
      <c r="A208" s="21"/>
      <c r="B208" s="22"/>
      <c r="C208" s="22"/>
      <c r="D208" s="16"/>
      <c r="E208" s="73"/>
      <c r="F208" s="23"/>
      <c r="G208" s="23"/>
      <c r="H208" s="23"/>
      <c r="I208" s="24"/>
      <c r="J208" s="74" t="str">
        <f t="shared" si="10"/>
        <v/>
      </c>
      <c r="K208" s="23"/>
      <c r="L208" s="8" t="e">
        <f>INDEX(リスト!D:D,MATCH(経費計算シート!D:D,リスト!E:E,0))</f>
        <v>#N/A</v>
      </c>
      <c r="M208" s="8">
        <f t="shared" si="12"/>
        <v>1</v>
      </c>
    </row>
    <row r="209" spans="1:13">
      <c r="A209" s="21"/>
      <c r="B209" s="22"/>
      <c r="C209" s="22"/>
      <c r="D209" s="16"/>
      <c r="E209" s="73"/>
      <c r="F209" s="23"/>
      <c r="G209" s="23"/>
      <c r="H209" s="23"/>
      <c r="I209" s="24"/>
      <c r="J209" s="74" t="str">
        <f t="shared" si="10"/>
        <v/>
      </c>
      <c r="K209" s="23"/>
      <c r="L209" s="8" t="e">
        <f>INDEX(リスト!D:D,MATCH(経費計算シート!D:D,リスト!E:E,0))</f>
        <v>#N/A</v>
      </c>
      <c r="M209" s="8">
        <f t="shared" si="12"/>
        <v>1</v>
      </c>
    </row>
    <row r="210" spans="1:13">
      <c r="A210" s="21"/>
      <c r="B210" s="22"/>
      <c r="C210" s="22"/>
      <c r="D210" s="16"/>
      <c r="E210" s="73"/>
      <c r="F210" s="23"/>
      <c r="G210" s="23"/>
      <c r="H210" s="23"/>
      <c r="I210" s="24"/>
      <c r="J210" s="74" t="str">
        <f t="shared" si="10"/>
        <v/>
      </c>
      <c r="K210" s="23"/>
      <c r="L210" s="8" t="e">
        <f>INDEX(リスト!D:D,MATCH(経費計算シート!D:D,リスト!E:E,0))</f>
        <v>#N/A</v>
      </c>
      <c r="M210" s="8">
        <f t="shared" si="12"/>
        <v>1</v>
      </c>
    </row>
    <row r="211" spans="1:13">
      <c r="A211" s="21"/>
      <c r="B211" s="22"/>
      <c r="C211" s="22"/>
      <c r="D211" s="16"/>
      <c r="E211" s="73"/>
      <c r="F211" s="23"/>
      <c r="G211" s="23"/>
      <c r="H211" s="23"/>
      <c r="I211" s="24"/>
      <c r="J211" s="74" t="str">
        <f t="shared" si="10"/>
        <v/>
      </c>
      <c r="K211" s="23"/>
      <c r="L211" s="8" t="e">
        <f>INDEX(リスト!D:D,MATCH(経費計算シート!D:D,リスト!E:E,0))</f>
        <v>#N/A</v>
      </c>
      <c r="M211" s="8">
        <f t="shared" si="12"/>
        <v>1</v>
      </c>
    </row>
    <row r="212" spans="1:13">
      <c r="A212" s="21"/>
      <c r="B212" s="22"/>
      <c r="C212" s="22"/>
      <c r="D212" s="16"/>
      <c r="E212" s="73"/>
      <c r="F212" s="23"/>
      <c r="G212" s="23"/>
      <c r="H212" s="23"/>
      <c r="I212" s="24"/>
      <c r="J212" s="74" t="str">
        <f t="shared" si="10"/>
        <v/>
      </c>
      <c r="K212" s="23"/>
      <c r="L212" s="8" t="e">
        <f>INDEX(リスト!D:D,MATCH(経費計算シート!D:D,リスト!E:E,0))</f>
        <v>#N/A</v>
      </c>
      <c r="M212" s="8">
        <f t="shared" si="12"/>
        <v>1</v>
      </c>
    </row>
    <row r="213" spans="1:13">
      <c r="A213" s="21"/>
      <c r="B213" s="22"/>
      <c r="C213" s="22"/>
      <c r="D213" s="16"/>
      <c r="E213" s="73"/>
      <c r="F213" s="23"/>
      <c r="G213" s="23"/>
      <c r="H213" s="23"/>
      <c r="I213" s="24"/>
      <c r="J213" s="74" t="str">
        <f t="shared" si="10"/>
        <v/>
      </c>
      <c r="K213" s="23"/>
      <c r="L213" s="8" t="e">
        <f>INDEX(リスト!D:D,MATCH(経費計算シート!D:D,リスト!E:E,0))</f>
        <v>#N/A</v>
      </c>
      <c r="M213" s="8">
        <f t="shared" si="12"/>
        <v>1</v>
      </c>
    </row>
    <row r="214" spans="1:13">
      <c r="A214" s="21"/>
      <c r="B214" s="22"/>
      <c r="C214" s="22"/>
      <c r="D214" s="16"/>
      <c r="E214" s="73"/>
      <c r="F214" s="23"/>
      <c r="G214" s="23"/>
      <c r="H214" s="23"/>
      <c r="I214" s="24"/>
      <c r="J214" s="74" t="str">
        <f t="shared" si="10"/>
        <v/>
      </c>
      <c r="K214" s="23"/>
      <c r="L214" s="8" t="e">
        <f>INDEX(リスト!D:D,MATCH(経費計算シート!D:D,リスト!E:E,0))</f>
        <v>#N/A</v>
      </c>
      <c r="M214" s="8">
        <f t="shared" si="12"/>
        <v>1</v>
      </c>
    </row>
    <row r="215" spans="1:13">
      <c r="A215" s="21"/>
      <c r="B215" s="22"/>
      <c r="C215" s="22"/>
      <c r="D215" s="16"/>
      <c r="E215" s="73"/>
      <c r="F215" s="23"/>
      <c r="G215" s="23"/>
      <c r="H215" s="23"/>
      <c r="I215" s="24"/>
      <c r="J215" s="74" t="str">
        <f t="shared" si="10"/>
        <v/>
      </c>
      <c r="K215" s="23"/>
      <c r="L215" s="8" t="e">
        <f>INDEX(リスト!D:D,MATCH(経費計算シート!D:D,リスト!E:E,0))</f>
        <v>#N/A</v>
      </c>
      <c r="M215" s="8">
        <f t="shared" si="12"/>
        <v>1</v>
      </c>
    </row>
    <row r="216" spans="1:13">
      <c r="A216" s="21"/>
      <c r="B216" s="22"/>
      <c r="C216" s="22"/>
      <c r="D216" s="16"/>
      <c r="E216" s="73"/>
      <c r="F216" s="23"/>
      <c r="G216" s="23"/>
      <c r="H216" s="23"/>
      <c r="I216" s="24"/>
      <c r="J216" s="74" t="str">
        <f t="shared" si="10"/>
        <v/>
      </c>
      <c r="K216" s="23"/>
      <c r="L216" s="8" t="e">
        <f>INDEX(リスト!D:D,MATCH(経費計算シート!D:D,リスト!E:E,0))</f>
        <v>#N/A</v>
      </c>
      <c r="M216" s="8">
        <f t="shared" si="12"/>
        <v>1</v>
      </c>
    </row>
    <row r="217" spans="1:13">
      <c r="A217" s="21"/>
      <c r="B217" s="22"/>
      <c r="C217" s="22"/>
      <c r="D217" s="16"/>
      <c r="E217" s="73"/>
      <c r="F217" s="23"/>
      <c r="G217" s="23"/>
      <c r="H217" s="23"/>
      <c r="I217" s="24"/>
      <c r="J217" s="74" t="str">
        <f t="shared" si="10"/>
        <v/>
      </c>
      <c r="K217" s="23"/>
      <c r="L217" s="8" t="e">
        <f>INDEX(リスト!D:D,MATCH(経費計算シート!D:D,リスト!E:E,0))</f>
        <v>#N/A</v>
      </c>
      <c r="M217" s="8">
        <f t="shared" si="12"/>
        <v>1</v>
      </c>
    </row>
    <row r="218" spans="1:13">
      <c r="A218" s="21"/>
      <c r="B218" s="22"/>
      <c r="C218" s="22"/>
      <c r="D218" s="16"/>
      <c r="E218" s="73"/>
      <c r="F218" s="23"/>
      <c r="G218" s="23"/>
      <c r="H218" s="23"/>
      <c r="I218" s="24"/>
      <c r="J218" s="74" t="str">
        <f t="shared" si="10"/>
        <v/>
      </c>
      <c r="K218" s="23"/>
      <c r="L218" s="8" t="e">
        <f>INDEX(リスト!D:D,MATCH(経費計算シート!D:D,リスト!E:E,0))</f>
        <v>#N/A</v>
      </c>
      <c r="M218" s="8">
        <f t="shared" si="12"/>
        <v>1</v>
      </c>
    </row>
    <row r="219" spans="1:13">
      <c r="A219" s="21"/>
      <c r="B219" s="22"/>
      <c r="C219" s="22"/>
      <c r="D219" s="16"/>
      <c r="E219" s="73"/>
      <c r="F219" s="23"/>
      <c r="G219" s="23"/>
      <c r="H219" s="23"/>
      <c r="I219" s="24"/>
      <c r="J219" s="74" t="str">
        <f t="shared" si="10"/>
        <v/>
      </c>
      <c r="K219" s="23"/>
      <c r="L219" s="8" t="e">
        <f>INDEX(リスト!D:D,MATCH(経費計算シート!D:D,リスト!E:E,0))</f>
        <v>#N/A</v>
      </c>
      <c r="M219" s="8">
        <f t="shared" si="12"/>
        <v>1</v>
      </c>
    </row>
    <row r="220" spans="1:13">
      <c r="A220" s="21"/>
      <c r="B220" s="22"/>
      <c r="C220" s="22"/>
      <c r="D220" s="16"/>
      <c r="E220" s="73"/>
      <c r="F220" s="23"/>
      <c r="G220" s="23"/>
      <c r="H220" s="23"/>
      <c r="I220" s="24"/>
      <c r="J220" s="74" t="str">
        <f t="shared" si="10"/>
        <v/>
      </c>
      <c r="K220" s="23"/>
      <c r="L220" s="8" t="e">
        <f>INDEX(リスト!D:D,MATCH(経費計算シート!D:D,リスト!E:E,0))</f>
        <v>#N/A</v>
      </c>
      <c r="M220" s="8">
        <f t="shared" si="12"/>
        <v>1</v>
      </c>
    </row>
    <row r="221" spans="1:13">
      <c r="A221" s="21"/>
      <c r="B221" s="22"/>
      <c r="C221" s="22"/>
      <c r="D221" s="16"/>
      <c r="E221" s="73"/>
      <c r="F221" s="23"/>
      <c r="G221" s="23"/>
      <c r="H221" s="23"/>
      <c r="I221" s="24"/>
      <c r="J221" s="74" t="str">
        <f t="shared" si="10"/>
        <v/>
      </c>
      <c r="K221" s="23"/>
      <c r="L221" s="8" t="e">
        <f>INDEX(リスト!D:D,MATCH(経費計算シート!D:D,リスト!E:E,0))</f>
        <v>#N/A</v>
      </c>
      <c r="M221" s="8">
        <f t="shared" si="12"/>
        <v>1</v>
      </c>
    </row>
    <row r="222" spans="1:13">
      <c r="A222" s="21"/>
      <c r="B222" s="22"/>
      <c r="C222" s="22"/>
      <c r="D222" s="16"/>
      <c r="E222" s="73"/>
      <c r="F222" s="23"/>
      <c r="G222" s="23"/>
      <c r="H222" s="23"/>
      <c r="I222" s="24"/>
      <c r="J222" s="74" t="str">
        <f t="shared" si="10"/>
        <v/>
      </c>
      <c r="K222" s="23"/>
      <c r="L222" s="8" t="e">
        <f>INDEX(リスト!D:D,MATCH(経費計算シート!D:D,リスト!E:E,0))</f>
        <v>#N/A</v>
      </c>
      <c r="M222" s="8">
        <f t="shared" si="12"/>
        <v>1</v>
      </c>
    </row>
    <row r="223" spans="1:13">
      <c r="A223" s="21"/>
      <c r="B223" s="22"/>
      <c r="C223" s="22"/>
      <c r="D223" s="16"/>
      <c r="E223" s="73"/>
      <c r="F223" s="23"/>
      <c r="G223" s="23"/>
      <c r="H223" s="23"/>
      <c r="I223" s="24"/>
      <c r="J223" s="74" t="str">
        <f t="shared" si="10"/>
        <v/>
      </c>
      <c r="K223" s="23"/>
      <c r="L223" s="8" t="e">
        <f>INDEX(リスト!D:D,MATCH(経費計算シート!D:D,リスト!E:E,0))</f>
        <v>#N/A</v>
      </c>
      <c r="M223" s="8">
        <f t="shared" si="12"/>
        <v>1</v>
      </c>
    </row>
    <row r="224" spans="1:13">
      <c r="A224" s="21"/>
      <c r="B224" s="22"/>
      <c r="C224" s="22"/>
      <c r="D224" s="16"/>
      <c r="E224" s="73"/>
      <c r="F224" s="23"/>
      <c r="G224" s="23"/>
      <c r="H224" s="23"/>
      <c r="I224" s="24"/>
      <c r="J224" s="74" t="str">
        <f t="shared" si="10"/>
        <v/>
      </c>
      <c r="K224" s="23"/>
      <c r="L224" s="8" t="e">
        <f>INDEX(リスト!D:D,MATCH(経費計算シート!D:D,リスト!E:E,0))</f>
        <v>#N/A</v>
      </c>
      <c r="M224" s="8">
        <f t="shared" si="12"/>
        <v>1</v>
      </c>
    </row>
    <row r="225" spans="1:13">
      <c r="A225" s="21"/>
      <c r="B225" s="22"/>
      <c r="C225" s="22"/>
      <c r="D225" s="16"/>
      <c r="E225" s="73"/>
      <c r="F225" s="23"/>
      <c r="G225" s="23"/>
      <c r="H225" s="23"/>
      <c r="I225" s="24"/>
      <c r="J225" s="74" t="str">
        <f t="shared" si="10"/>
        <v/>
      </c>
      <c r="K225" s="23"/>
      <c r="L225" s="8" t="e">
        <f>INDEX(リスト!D:D,MATCH(経費計算シート!D:D,リスト!E:E,0))</f>
        <v>#N/A</v>
      </c>
      <c r="M225" s="8">
        <f t="shared" si="12"/>
        <v>1</v>
      </c>
    </row>
    <row r="226" spans="1:13">
      <c r="A226" s="21"/>
      <c r="B226" s="22"/>
      <c r="C226" s="22"/>
      <c r="D226" s="16"/>
      <c r="E226" s="73"/>
      <c r="F226" s="23"/>
      <c r="G226" s="23"/>
      <c r="H226" s="23"/>
      <c r="I226" s="24"/>
      <c r="J226" s="74" t="str">
        <f t="shared" si="10"/>
        <v/>
      </c>
      <c r="K226" s="23"/>
      <c r="L226" s="8" t="e">
        <f>INDEX(リスト!D:D,MATCH(経費計算シート!D:D,リスト!E:E,0))</f>
        <v>#N/A</v>
      </c>
      <c r="M226" s="8">
        <f t="shared" si="12"/>
        <v>1</v>
      </c>
    </row>
    <row r="227" spans="1:13">
      <c r="A227" s="21"/>
      <c r="B227" s="22"/>
      <c r="C227" s="22"/>
      <c r="D227" s="16"/>
      <c r="E227" s="73"/>
      <c r="F227" s="23"/>
      <c r="G227" s="23"/>
      <c r="H227" s="23"/>
      <c r="I227" s="24"/>
      <c r="J227" s="74" t="str">
        <f t="shared" si="10"/>
        <v/>
      </c>
      <c r="K227" s="23"/>
      <c r="L227" s="8" t="e">
        <f>INDEX(リスト!D:D,MATCH(経費計算シート!D:D,リスト!E:E,0))</f>
        <v>#N/A</v>
      </c>
      <c r="M227" s="8">
        <f t="shared" si="12"/>
        <v>1</v>
      </c>
    </row>
    <row r="228" spans="1:13">
      <c r="A228" s="21"/>
      <c r="B228" s="22"/>
      <c r="C228" s="22"/>
      <c r="D228" s="16"/>
      <c r="E228" s="73"/>
      <c r="F228" s="23"/>
      <c r="G228" s="23"/>
      <c r="H228" s="23"/>
      <c r="I228" s="24"/>
      <c r="J228" s="74" t="str">
        <f t="shared" si="10"/>
        <v/>
      </c>
      <c r="K228" s="23"/>
      <c r="L228" s="8" t="e">
        <f>INDEX(リスト!D:D,MATCH(経費計算シート!D:D,リスト!E:E,0))</f>
        <v>#N/A</v>
      </c>
      <c r="M228" s="8">
        <f t="shared" si="12"/>
        <v>1</v>
      </c>
    </row>
    <row r="229" spans="1:13">
      <c r="A229" s="21"/>
      <c r="B229" s="22"/>
      <c r="C229" s="22"/>
      <c r="D229" s="16"/>
      <c r="E229" s="73"/>
      <c r="F229" s="23"/>
      <c r="G229" s="23"/>
      <c r="H229" s="23"/>
      <c r="I229" s="24"/>
      <c r="J229" s="74" t="str">
        <f t="shared" si="10"/>
        <v/>
      </c>
      <c r="K229" s="23"/>
      <c r="L229" s="8" t="e">
        <f>INDEX(リスト!D:D,MATCH(経費計算シート!D:D,リスト!E:E,0))</f>
        <v>#N/A</v>
      </c>
      <c r="M229" s="8">
        <f t="shared" si="12"/>
        <v>1</v>
      </c>
    </row>
    <row r="230" spans="1:13">
      <c r="A230" s="21"/>
      <c r="B230" s="22"/>
      <c r="C230" s="22"/>
      <c r="D230" s="16"/>
      <c r="E230" s="73"/>
      <c r="F230" s="23"/>
      <c r="G230" s="23"/>
      <c r="H230" s="23"/>
      <c r="I230" s="24"/>
      <c r="J230" s="74" t="str">
        <f t="shared" si="10"/>
        <v/>
      </c>
      <c r="K230" s="23"/>
      <c r="L230" s="8" t="e">
        <f>INDEX(リスト!D:D,MATCH(経費計算シート!D:D,リスト!E:E,0))</f>
        <v>#N/A</v>
      </c>
      <c r="M230" s="8">
        <f t="shared" si="12"/>
        <v>1</v>
      </c>
    </row>
    <row r="231" spans="1:13">
      <c r="A231" s="21"/>
      <c r="B231" s="22"/>
      <c r="C231" s="22"/>
      <c r="D231" s="16"/>
      <c r="E231" s="73"/>
      <c r="F231" s="23"/>
      <c r="G231" s="23"/>
      <c r="H231" s="23"/>
      <c r="I231" s="24"/>
      <c r="J231" s="74" t="str">
        <f t="shared" si="10"/>
        <v/>
      </c>
      <c r="K231" s="23"/>
      <c r="L231" s="8" t="e">
        <f>INDEX(リスト!D:D,MATCH(経費計算シート!D:D,リスト!E:E,0))</f>
        <v>#N/A</v>
      </c>
      <c r="M231" s="8">
        <f t="shared" si="12"/>
        <v>1</v>
      </c>
    </row>
    <row r="232" spans="1:13">
      <c r="A232" s="21"/>
      <c r="B232" s="22"/>
      <c r="C232" s="22"/>
      <c r="D232" s="16"/>
      <c r="E232" s="73"/>
      <c r="F232" s="23"/>
      <c r="G232" s="23"/>
      <c r="H232" s="23"/>
      <c r="I232" s="24"/>
      <c r="J232" s="74" t="str">
        <f t="shared" si="10"/>
        <v/>
      </c>
      <c r="K232" s="23"/>
      <c r="L232" s="8" t="e">
        <f>INDEX(リスト!D:D,MATCH(経費計算シート!D:D,リスト!E:E,0))</f>
        <v>#N/A</v>
      </c>
      <c r="M232" s="8">
        <f t="shared" si="12"/>
        <v>1</v>
      </c>
    </row>
    <row r="233" spans="1:13">
      <c r="A233" s="21"/>
      <c r="B233" s="22"/>
      <c r="C233" s="22"/>
      <c r="D233" s="16"/>
      <c r="E233" s="73"/>
      <c r="F233" s="23"/>
      <c r="G233" s="23"/>
      <c r="H233" s="23"/>
      <c r="I233" s="24"/>
      <c r="J233" s="74" t="str">
        <f t="shared" si="10"/>
        <v/>
      </c>
      <c r="K233" s="23"/>
      <c r="L233" s="8" t="e">
        <f>INDEX(リスト!D:D,MATCH(経費計算シート!D:D,リスト!E:E,0))</f>
        <v>#N/A</v>
      </c>
      <c r="M233" s="8">
        <f t="shared" si="12"/>
        <v>1</v>
      </c>
    </row>
    <row r="234" spans="1:13">
      <c r="A234" s="21"/>
      <c r="B234" s="22"/>
      <c r="C234" s="22"/>
      <c r="D234" s="16"/>
      <c r="E234" s="73"/>
      <c r="F234" s="23"/>
      <c r="G234" s="23"/>
      <c r="H234" s="23"/>
      <c r="I234" s="24"/>
      <c r="J234" s="74" t="str">
        <f t="shared" si="10"/>
        <v/>
      </c>
      <c r="K234" s="23"/>
      <c r="L234" s="8" t="e">
        <f>INDEX(リスト!D:D,MATCH(経費計算シート!D:D,リスト!E:E,0))</f>
        <v>#N/A</v>
      </c>
      <c r="M234" s="8">
        <f t="shared" si="12"/>
        <v>1</v>
      </c>
    </row>
    <row r="235" spans="1:13">
      <c r="A235" s="21"/>
      <c r="B235" s="22"/>
      <c r="C235" s="22"/>
      <c r="D235" s="16"/>
      <c r="E235" s="73"/>
      <c r="F235" s="23"/>
      <c r="G235" s="23"/>
      <c r="H235" s="23"/>
      <c r="I235" s="24"/>
      <c r="J235" s="74" t="str">
        <f t="shared" si="10"/>
        <v/>
      </c>
      <c r="K235" s="23"/>
      <c r="L235" s="8" t="e">
        <f>INDEX(リスト!D:D,MATCH(経費計算シート!D:D,リスト!E:E,0))</f>
        <v>#N/A</v>
      </c>
      <c r="M235" s="8">
        <f t="shared" si="12"/>
        <v>1</v>
      </c>
    </row>
    <row r="236" spans="1:13">
      <c r="A236" s="21"/>
      <c r="B236" s="22"/>
      <c r="C236" s="22"/>
      <c r="D236" s="16"/>
      <c r="E236" s="73"/>
      <c r="F236" s="23"/>
      <c r="G236" s="23"/>
      <c r="H236" s="23"/>
      <c r="I236" s="24"/>
      <c r="J236" s="74" t="str">
        <f t="shared" si="10"/>
        <v/>
      </c>
      <c r="K236" s="23"/>
      <c r="L236" s="8" t="e">
        <f>INDEX(リスト!D:D,MATCH(経費計算シート!D:D,リスト!E:E,0))</f>
        <v>#N/A</v>
      </c>
      <c r="M236" s="8">
        <f t="shared" si="12"/>
        <v>1</v>
      </c>
    </row>
    <row r="237" spans="1:13">
      <c r="A237" s="21"/>
      <c r="B237" s="22"/>
      <c r="C237" s="22"/>
      <c r="D237" s="16"/>
      <c r="E237" s="73"/>
      <c r="F237" s="23"/>
      <c r="G237" s="23"/>
      <c r="H237" s="23"/>
      <c r="I237" s="24"/>
      <c r="J237" s="74" t="str">
        <f t="shared" si="10"/>
        <v/>
      </c>
      <c r="K237" s="23"/>
      <c r="L237" s="8" t="e">
        <f>INDEX(リスト!D:D,MATCH(経費計算シート!D:D,リスト!E:E,0))</f>
        <v>#N/A</v>
      </c>
      <c r="M237" s="8">
        <f t="shared" si="12"/>
        <v>1</v>
      </c>
    </row>
    <row r="238" spans="1:13">
      <c r="A238" s="21"/>
      <c r="B238" s="22"/>
      <c r="C238" s="22"/>
      <c r="D238" s="16"/>
      <c r="E238" s="73"/>
      <c r="F238" s="23"/>
      <c r="G238" s="23"/>
      <c r="H238" s="23"/>
      <c r="I238" s="24"/>
      <c r="J238" s="74" t="str">
        <f t="shared" si="10"/>
        <v/>
      </c>
      <c r="K238" s="23"/>
      <c r="L238" s="8" t="e">
        <f>INDEX(リスト!D:D,MATCH(経費計算シート!D:D,リスト!E:E,0))</f>
        <v>#N/A</v>
      </c>
      <c r="M238" s="8">
        <f t="shared" si="12"/>
        <v>1</v>
      </c>
    </row>
    <row r="239" spans="1:13">
      <c r="A239" s="21"/>
      <c r="B239" s="22"/>
      <c r="C239" s="22"/>
      <c r="D239" s="16"/>
      <c r="E239" s="73"/>
      <c r="F239" s="23"/>
      <c r="G239" s="23"/>
      <c r="H239" s="23"/>
      <c r="I239" s="24"/>
      <c r="J239" s="74" t="str">
        <f t="shared" si="10"/>
        <v/>
      </c>
      <c r="K239" s="23"/>
      <c r="L239" s="8" t="e">
        <f>INDEX(リスト!D:D,MATCH(経費計算シート!D:D,リスト!E:E,0))</f>
        <v>#N/A</v>
      </c>
      <c r="M239" s="8">
        <f t="shared" si="12"/>
        <v>1</v>
      </c>
    </row>
    <row r="240" spans="1:13">
      <c r="A240" s="21"/>
      <c r="B240" s="22"/>
      <c r="C240" s="22"/>
      <c r="D240" s="16"/>
      <c r="E240" s="73"/>
      <c r="F240" s="23"/>
      <c r="G240" s="23"/>
      <c r="H240" s="23"/>
      <c r="I240" s="24"/>
      <c r="J240" s="74" t="str">
        <f t="shared" si="10"/>
        <v/>
      </c>
      <c r="K240" s="23"/>
      <c r="L240" s="8" t="e">
        <f>INDEX(リスト!D:D,MATCH(経費計算シート!D:D,リスト!E:E,0))</f>
        <v>#N/A</v>
      </c>
      <c r="M240" s="8">
        <f t="shared" si="12"/>
        <v>1</v>
      </c>
    </row>
    <row r="241" spans="1:13">
      <c r="A241" s="21"/>
      <c r="B241" s="22"/>
      <c r="C241" s="22"/>
      <c r="D241" s="16"/>
      <c r="E241" s="73"/>
      <c r="F241" s="23"/>
      <c r="G241" s="23"/>
      <c r="H241" s="23"/>
      <c r="I241" s="24"/>
      <c r="J241" s="74" t="str">
        <f t="shared" si="10"/>
        <v/>
      </c>
      <c r="K241" s="23"/>
      <c r="L241" s="8" t="e">
        <f>INDEX(リスト!D:D,MATCH(経費計算シート!D:D,リスト!E:E,0))</f>
        <v>#N/A</v>
      </c>
      <c r="M241" s="8">
        <f t="shared" si="12"/>
        <v>1</v>
      </c>
    </row>
    <row r="242" spans="1:13">
      <c r="A242" s="21"/>
      <c r="B242" s="22"/>
      <c r="C242" s="22"/>
      <c r="D242" s="16"/>
      <c r="E242" s="73"/>
      <c r="F242" s="23"/>
      <c r="G242" s="23"/>
      <c r="H242" s="23"/>
      <c r="I242" s="24"/>
      <c r="J242" s="74" t="str">
        <f t="shared" si="10"/>
        <v/>
      </c>
      <c r="K242" s="23"/>
      <c r="L242" s="8" t="e">
        <f>INDEX(リスト!D:D,MATCH(経費計算シート!D:D,リスト!E:E,0))</f>
        <v>#N/A</v>
      </c>
      <c r="M242" s="8">
        <f t="shared" si="12"/>
        <v>1</v>
      </c>
    </row>
    <row r="243" spans="1:13">
      <c r="A243" s="21"/>
      <c r="B243" s="22"/>
      <c r="C243" s="22"/>
      <c r="D243" s="16"/>
      <c r="E243" s="73"/>
      <c r="F243" s="23"/>
      <c r="G243" s="23"/>
      <c r="H243" s="23"/>
      <c r="I243" s="24"/>
      <c r="J243" s="74" t="str">
        <f t="shared" si="10"/>
        <v/>
      </c>
      <c r="K243" s="23"/>
      <c r="L243" s="8" t="e">
        <f>INDEX(リスト!D:D,MATCH(経費計算シート!D:D,リスト!E:E,0))</f>
        <v>#N/A</v>
      </c>
      <c r="M243" s="8">
        <f t="shared" si="12"/>
        <v>1</v>
      </c>
    </row>
    <row r="244" spans="1:13">
      <c r="A244" s="21"/>
      <c r="B244" s="22"/>
      <c r="C244" s="22"/>
      <c r="D244" s="16"/>
      <c r="E244" s="73"/>
      <c r="F244" s="23"/>
      <c r="G244" s="23"/>
      <c r="H244" s="23"/>
      <c r="I244" s="24"/>
      <c r="J244" s="74" t="str">
        <f t="shared" si="10"/>
        <v/>
      </c>
      <c r="K244" s="23"/>
      <c r="L244" s="8" t="e">
        <f>INDEX(リスト!D:D,MATCH(経費計算シート!D:D,リスト!E:E,0))</f>
        <v>#N/A</v>
      </c>
      <c r="M244" s="8">
        <f t="shared" si="12"/>
        <v>1</v>
      </c>
    </row>
    <row r="245" spans="1:13">
      <c r="A245" s="21"/>
      <c r="B245" s="22"/>
      <c r="C245" s="22"/>
      <c r="D245" s="16"/>
      <c r="E245" s="73"/>
      <c r="F245" s="23"/>
      <c r="G245" s="23"/>
      <c r="H245" s="23"/>
      <c r="I245" s="24"/>
      <c r="J245" s="74" t="str">
        <f t="shared" si="10"/>
        <v/>
      </c>
      <c r="K245" s="23"/>
      <c r="L245" s="8" t="e">
        <f>INDEX(リスト!D:D,MATCH(経費計算シート!D:D,リスト!E:E,0))</f>
        <v>#N/A</v>
      </c>
      <c r="M245" s="8">
        <f t="shared" si="12"/>
        <v>1</v>
      </c>
    </row>
    <row r="246" spans="1:13">
      <c r="A246" s="21"/>
      <c r="B246" s="22"/>
      <c r="C246" s="22"/>
      <c r="D246" s="16"/>
      <c r="E246" s="73"/>
      <c r="F246" s="23"/>
      <c r="G246" s="23"/>
      <c r="H246" s="23"/>
      <c r="I246" s="24"/>
      <c r="J246" s="74" t="str">
        <f t="shared" si="10"/>
        <v/>
      </c>
      <c r="K246" s="23"/>
      <c r="L246" s="8" t="e">
        <f>INDEX(リスト!D:D,MATCH(経費計算シート!D:D,リスト!E:E,0))</f>
        <v>#N/A</v>
      </c>
      <c r="M246" s="8">
        <f t="shared" si="12"/>
        <v>1</v>
      </c>
    </row>
    <row r="247" spans="1:13">
      <c r="A247" s="21"/>
      <c r="B247" s="22"/>
      <c r="C247" s="22"/>
      <c r="D247" s="16"/>
      <c r="E247" s="73"/>
      <c r="F247" s="23"/>
      <c r="G247" s="23"/>
      <c r="H247" s="23"/>
      <c r="I247" s="24"/>
      <c r="J247" s="74" t="str">
        <f t="shared" si="10"/>
        <v/>
      </c>
      <c r="K247" s="23"/>
      <c r="L247" s="8" t="e">
        <f>INDEX(リスト!D:D,MATCH(経費計算シート!D:D,リスト!E:E,0))</f>
        <v>#N/A</v>
      </c>
      <c r="M247" s="8">
        <f t="shared" si="12"/>
        <v>1</v>
      </c>
    </row>
    <row r="248" spans="1:13">
      <c r="A248" s="21"/>
      <c r="B248" s="22"/>
      <c r="C248" s="22"/>
      <c r="D248" s="16"/>
      <c r="E248" s="73"/>
      <c r="F248" s="23"/>
      <c r="G248" s="23"/>
      <c r="H248" s="23"/>
      <c r="I248" s="24"/>
      <c r="J248" s="74" t="str">
        <f t="shared" si="10"/>
        <v/>
      </c>
      <c r="K248" s="23"/>
      <c r="L248" s="8" t="e">
        <f>INDEX(リスト!D:D,MATCH(経費計算シート!D:D,リスト!E:E,0))</f>
        <v>#N/A</v>
      </c>
      <c r="M248" s="8">
        <f t="shared" si="12"/>
        <v>1</v>
      </c>
    </row>
    <row r="249" spans="1:13">
      <c r="A249" s="21"/>
      <c r="B249" s="22"/>
      <c r="C249" s="22"/>
      <c r="D249" s="16"/>
      <c r="E249" s="73"/>
      <c r="F249" s="23"/>
      <c r="G249" s="23"/>
      <c r="H249" s="23"/>
      <c r="I249" s="24"/>
      <c r="J249" s="74" t="str">
        <f t="shared" si="10"/>
        <v/>
      </c>
      <c r="K249" s="23"/>
      <c r="L249" s="8" t="e">
        <f>INDEX(リスト!D:D,MATCH(経費計算シート!D:D,リスト!E:E,0))</f>
        <v>#N/A</v>
      </c>
      <c r="M249" s="8">
        <f t="shared" si="12"/>
        <v>1</v>
      </c>
    </row>
    <row r="250" spans="1:13">
      <c r="A250" s="21"/>
      <c r="B250" s="22"/>
      <c r="C250" s="22"/>
      <c r="D250" s="16"/>
      <c r="E250" s="73"/>
      <c r="F250" s="23"/>
      <c r="G250" s="23"/>
      <c r="H250" s="23"/>
      <c r="I250" s="24"/>
      <c r="J250" s="74" t="str">
        <f t="shared" si="10"/>
        <v/>
      </c>
      <c r="K250" s="23"/>
      <c r="L250" s="8" t="e">
        <f>INDEX(リスト!D:D,MATCH(経費計算シート!D:D,リスト!E:E,0))</f>
        <v>#N/A</v>
      </c>
      <c r="M250" s="8">
        <f t="shared" si="12"/>
        <v>1</v>
      </c>
    </row>
    <row r="251" spans="1:13">
      <c r="A251" s="21"/>
      <c r="B251" s="22"/>
      <c r="C251" s="22"/>
      <c r="D251" s="16"/>
      <c r="E251" s="73"/>
      <c r="F251" s="23"/>
      <c r="G251" s="23"/>
      <c r="H251" s="23"/>
      <c r="I251" s="24"/>
      <c r="J251" s="74" t="str">
        <f t="shared" si="10"/>
        <v/>
      </c>
      <c r="K251" s="23"/>
      <c r="L251" s="8" t="e">
        <f>INDEX(リスト!D:D,MATCH(経費計算シート!D:D,リスト!E:E,0))</f>
        <v>#N/A</v>
      </c>
      <c r="M251" s="8">
        <f t="shared" si="12"/>
        <v>1</v>
      </c>
    </row>
    <row r="252" spans="1:13">
      <c r="A252" s="21"/>
      <c r="B252" s="22"/>
      <c r="C252" s="22"/>
      <c r="D252" s="16"/>
      <c r="E252" s="73"/>
      <c r="F252" s="23"/>
      <c r="G252" s="23"/>
      <c r="H252" s="23"/>
      <c r="I252" s="24"/>
      <c r="J252" s="74" t="str">
        <f t="shared" si="10"/>
        <v/>
      </c>
      <c r="K252" s="23"/>
      <c r="L252" s="8" t="e">
        <f>INDEX(リスト!D:D,MATCH(経費計算シート!D:D,リスト!E:E,0))</f>
        <v>#N/A</v>
      </c>
      <c r="M252" s="8">
        <f t="shared" si="12"/>
        <v>1</v>
      </c>
    </row>
    <row r="253" spans="1:13">
      <c r="A253" s="21"/>
      <c r="B253" s="22"/>
      <c r="C253" s="22"/>
      <c r="D253" s="16"/>
      <c r="E253" s="73"/>
      <c r="F253" s="23"/>
      <c r="G253" s="23"/>
      <c r="H253" s="23"/>
      <c r="I253" s="24"/>
      <c r="J253" s="74" t="str">
        <f t="shared" si="10"/>
        <v/>
      </c>
      <c r="K253" s="23"/>
      <c r="L253" s="8" t="e">
        <f>INDEX(リスト!D:D,MATCH(経費計算シート!D:D,リスト!E:E,0))</f>
        <v>#N/A</v>
      </c>
      <c r="M253" s="8">
        <f t="shared" si="12"/>
        <v>1</v>
      </c>
    </row>
    <row r="254" spans="1:13">
      <c r="A254" s="21"/>
      <c r="B254" s="22"/>
      <c r="C254" s="22"/>
      <c r="D254" s="16"/>
      <c r="E254" s="73"/>
      <c r="F254" s="23"/>
      <c r="G254" s="23"/>
      <c r="H254" s="23"/>
      <c r="I254" s="24"/>
      <c r="J254" s="74" t="str">
        <f t="shared" si="10"/>
        <v/>
      </c>
      <c r="K254" s="23"/>
      <c r="L254" s="8" t="e">
        <f>INDEX(リスト!D:D,MATCH(経費計算シート!D:D,リスト!E:E,0))</f>
        <v>#N/A</v>
      </c>
      <c r="M254" s="8">
        <f t="shared" si="12"/>
        <v>1</v>
      </c>
    </row>
    <row r="255" spans="1:13">
      <c r="A255" s="21"/>
      <c r="B255" s="22"/>
      <c r="C255" s="22"/>
      <c r="D255" s="16"/>
      <c r="E255" s="73"/>
      <c r="F255" s="23"/>
      <c r="G255" s="23"/>
      <c r="H255" s="23"/>
      <c r="I255" s="24"/>
      <c r="J255" s="74" t="str">
        <f t="shared" si="10"/>
        <v/>
      </c>
      <c r="K255" s="23"/>
      <c r="L255" s="8" t="e">
        <f>INDEX(リスト!D:D,MATCH(経費計算シート!D:D,リスト!E:E,0))</f>
        <v>#N/A</v>
      </c>
      <c r="M255" s="8">
        <f t="shared" si="12"/>
        <v>1</v>
      </c>
    </row>
    <row r="256" spans="1:13">
      <c r="A256" s="21"/>
      <c r="B256" s="22"/>
      <c r="C256" s="22"/>
      <c r="D256" s="16"/>
      <c r="E256" s="73"/>
      <c r="F256" s="23"/>
      <c r="G256" s="23"/>
      <c r="H256" s="23"/>
      <c r="I256" s="24"/>
      <c r="J256" s="74" t="str">
        <f t="shared" si="10"/>
        <v/>
      </c>
      <c r="K256" s="23"/>
      <c r="L256" s="8" t="e">
        <f>INDEX(リスト!D:D,MATCH(経費計算シート!D:D,リスト!E:E,0))</f>
        <v>#N/A</v>
      </c>
      <c r="M256" s="8">
        <f t="shared" si="12"/>
        <v>1</v>
      </c>
    </row>
    <row r="257" spans="1:13">
      <c r="A257" s="21"/>
      <c r="B257" s="22"/>
      <c r="C257" s="22"/>
      <c r="D257" s="16"/>
      <c r="E257" s="73"/>
      <c r="F257" s="23"/>
      <c r="G257" s="23"/>
      <c r="H257" s="23"/>
      <c r="I257" s="24"/>
      <c r="J257" s="74" t="str">
        <f t="shared" si="10"/>
        <v/>
      </c>
      <c r="K257" s="23"/>
      <c r="L257" s="8" t="e">
        <f>INDEX(リスト!D:D,MATCH(経費計算シート!D:D,リスト!E:E,0))</f>
        <v>#N/A</v>
      </c>
      <c r="M257" s="8">
        <f t="shared" si="12"/>
        <v>1</v>
      </c>
    </row>
    <row r="258" spans="1:13">
      <c r="A258" s="21"/>
      <c r="B258" s="22"/>
      <c r="C258" s="22"/>
      <c r="D258" s="16"/>
      <c r="E258" s="73"/>
      <c r="F258" s="23"/>
      <c r="G258" s="23"/>
      <c r="H258" s="23"/>
      <c r="I258" s="24"/>
      <c r="J258" s="74" t="str">
        <f t="shared" si="10"/>
        <v/>
      </c>
      <c r="K258" s="23"/>
      <c r="L258" s="8" t="e">
        <f>INDEX(リスト!D:D,MATCH(経費計算シート!D:D,リスト!E:E,0))</f>
        <v>#N/A</v>
      </c>
      <c r="M258" s="8">
        <f t="shared" si="12"/>
        <v>1</v>
      </c>
    </row>
    <row r="259" spans="1:13">
      <c r="A259" s="21"/>
      <c r="B259" s="22"/>
      <c r="C259" s="22"/>
      <c r="D259" s="16"/>
      <c r="E259" s="73"/>
      <c r="F259" s="23"/>
      <c r="G259" s="23"/>
      <c r="H259" s="23"/>
      <c r="I259" s="24"/>
      <c r="J259" s="74" t="str">
        <f t="shared" ref="J259:J322" si="13">IF(H259=0,"",IF(OR(I259=100,I259=""),H259,I259*H259))</f>
        <v/>
      </c>
      <c r="K259" s="23"/>
      <c r="L259" s="8" t="e">
        <f>INDEX(リスト!D:D,MATCH(経費計算シート!D:D,リスト!E:E,0))</f>
        <v>#N/A</v>
      </c>
      <c r="M259" s="8">
        <f t="shared" si="12"/>
        <v>1</v>
      </c>
    </row>
    <row r="260" spans="1:13">
      <c r="A260" s="21"/>
      <c r="B260" s="22"/>
      <c r="C260" s="22"/>
      <c r="D260" s="16"/>
      <c r="E260" s="73"/>
      <c r="F260" s="23"/>
      <c r="G260" s="23"/>
      <c r="H260" s="23"/>
      <c r="I260" s="24"/>
      <c r="J260" s="74" t="str">
        <f t="shared" si="13"/>
        <v/>
      </c>
      <c r="K260" s="23"/>
      <c r="L260" s="8" t="e">
        <f>INDEX(リスト!D:D,MATCH(経費計算シート!D:D,リスト!E:E,0))</f>
        <v>#N/A</v>
      </c>
      <c r="M260" s="8">
        <f t="shared" si="12"/>
        <v>1</v>
      </c>
    </row>
    <row r="261" spans="1:13">
      <c r="A261" s="21"/>
      <c r="B261" s="22"/>
      <c r="C261" s="22"/>
      <c r="D261" s="16"/>
      <c r="E261" s="73"/>
      <c r="F261" s="23"/>
      <c r="G261" s="23"/>
      <c r="H261" s="23"/>
      <c r="I261" s="24"/>
      <c r="J261" s="74" t="str">
        <f t="shared" si="13"/>
        <v/>
      </c>
      <c r="K261" s="23"/>
      <c r="L261" s="8" t="e">
        <f>INDEX(リスト!D:D,MATCH(経費計算シート!D:D,リスト!E:E,0))</f>
        <v>#N/A</v>
      </c>
      <c r="M261" s="8">
        <f t="shared" si="12"/>
        <v>1</v>
      </c>
    </row>
    <row r="262" spans="1:13">
      <c r="A262" s="21"/>
      <c r="B262" s="22"/>
      <c r="C262" s="22"/>
      <c r="D262" s="16"/>
      <c r="E262" s="73"/>
      <c r="F262" s="23"/>
      <c r="G262" s="23"/>
      <c r="H262" s="23"/>
      <c r="I262" s="24"/>
      <c r="J262" s="74" t="str">
        <f t="shared" si="13"/>
        <v/>
      </c>
      <c r="K262" s="23"/>
      <c r="L262" s="8" t="e">
        <f>INDEX(リスト!D:D,MATCH(経費計算シート!D:D,リスト!E:E,0))</f>
        <v>#N/A</v>
      </c>
      <c r="M262" s="8">
        <f t="shared" si="12"/>
        <v>1</v>
      </c>
    </row>
    <row r="263" spans="1:13">
      <c r="A263" s="21"/>
      <c r="B263" s="22"/>
      <c r="C263" s="22"/>
      <c r="D263" s="16"/>
      <c r="E263" s="73"/>
      <c r="F263" s="23"/>
      <c r="G263" s="23"/>
      <c r="H263" s="23"/>
      <c r="I263" s="24"/>
      <c r="J263" s="74" t="str">
        <f t="shared" si="13"/>
        <v/>
      </c>
      <c r="K263" s="23"/>
      <c r="L263" s="8" t="e">
        <f>INDEX(リスト!D:D,MATCH(経費計算シート!D:D,リスト!E:E,0))</f>
        <v>#N/A</v>
      </c>
      <c r="M263" s="8">
        <f t="shared" si="12"/>
        <v>1</v>
      </c>
    </row>
    <row r="264" spans="1:13">
      <c r="A264" s="21"/>
      <c r="B264" s="22"/>
      <c r="C264" s="22"/>
      <c r="D264" s="16"/>
      <c r="E264" s="73"/>
      <c r="F264" s="23"/>
      <c r="G264" s="23"/>
      <c r="H264" s="23"/>
      <c r="I264" s="24"/>
      <c r="J264" s="74" t="str">
        <f t="shared" si="13"/>
        <v/>
      </c>
      <c r="K264" s="23"/>
      <c r="L264" s="8" t="e">
        <f>INDEX(リスト!D:D,MATCH(経費計算シート!D:D,リスト!E:E,0))</f>
        <v>#N/A</v>
      </c>
      <c r="M264" s="8">
        <f t="shared" si="12"/>
        <v>1</v>
      </c>
    </row>
    <row r="265" spans="1:13">
      <c r="A265" s="21"/>
      <c r="B265" s="22"/>
      <c r="C265" s="22"/>
      <c r="D265" s="16"/>
      <c r="E265" s="73"/>
      <c r="F265" s="23"/>
      <c r="G265" s="23"/>
      <c r="H265" s="23"/>
      <c r="I265" s="24"/>
      <c r="J265" s="74" t="str">
        <f t="shared" si="13"/>
        <v/>
      </c>
      <c r="K265" s="23"/>
      <c r="L265" s="8" t="e">
        <f>INDEX(リスト!D:D,MATCH(経費計算シート!D:D,リスト!E:E,0))</f>
        <v>#N/A</v>
      </c>
      <c r="M265" s="8">
        <f t="shared" ref="M265:M328" si="14">IF(E265="共通",3,IF(E265="畜産（牛）",2,1))</f>
        <v>1</v>
      </c>
    </row>
    <row r="266" spans="1:13">
      <c r="A266" s="21"/>
      <c r="B266" s="22"/>
      <c r="C266" s="22"/>
      <c r="D266" s="16"/>
      <c r="E266" s="73"/>
      <c r="F266" s="23"/>
      <c r="G266" s="23"/>
      <c r="H266" s="23"/>
      <c r="I266" s="24"/>
      <c r="J266" s="74" t="str">
        <f t="shared" si="13"/>
        <v/>
      </c>
      <c r="K266" s="23"/>
      <c r="L266" s="8" t="e">
        <f>INDEX(リスト!D:D,MATCH(経費計算シート!D:D,リスト!E:E,0))</f>
        <v>#N/A</v>
      </c>
      <c r="M266" s="8">
        <f t="shared" si="14"/>
        <v>1</v>
      </c>
    </row>
    <row r="267" spans="1:13">
      <c r="A267" s="21"/>
      <c r="B267" s="22"/>
      <c r="C267" s="22"/>
      <c r="D267" s="16"/>
      <c r="E267" s="73"/>
      <c r="F267" s="23"/>
      <c r="G267" s="23"/>
      <c r="H267" s="23"/>
      <c r="I267" s="24"/>
      <c r="J267" s="74" t="str">
        <f t="shared" si="13"/>
        <v/>
      </c>
      <c r="K267" s="23"/>
      <c r="L267" s="8" t="e">
        <f>INDEX(リスト!D:D,MATCH(経費計算シート!D:D,リスト!E:E,0))</f>
        <v>#N/A</v>
      </c>
      <c r="M267" s="8">
        <f t="shared" si="14"/>
        <v>1</v>
      </c>
    </row>
    <row r="268" spans="1:13">
      <c r="A268" s="21"/>
      <c r="B268" s="22"/>
      <c r="C268" s="22"/>
      <c r="D268" s="16"/>
      <c r="E268" s="73"/>
      <c r="F268" s="23"/>
      <c r="G268" s="23"/>
      <c r="H268" s="23"/>
      <c r="I268" s="24"/>
      <c r="J268" s="74" t="str">
        <f t="shared" si="13"/>
        <v/>
      </c>
      <c r="K268" s="23"/>
      <c r="L268" s="8" t="e">
        <f>INDEX(リスト!D:D,MATCH(経費計算シート!D:D,リスト!E:E,0))</f>
        <v>#N/A</v>
      </c>
      <c r="M268" s="8">
        <f t="shared" si="14"/>
        <v>1</v>
      </c>
    </row>
    <row r="269" spans="1:13">
      <c r="A269" s="21"/>
      <c r="B269" s="22"/>
      <c r="C269" s="22"/>
      <c r="D269" s="16"/>
      <c r="E269" s="73"/>
      <c r="F269" s="23"/>
      <c r="G269" s="23"/>
      <c r="H269" s="23"/>
      <c r="I269" s="24"/>
      <c r="J269" s="74" t="str">
        <f t="shared" si="13"/>
        <v/>
      </c>
      <c r="K269" s="23"/>
      <c r="L269" s="8" t="e">
        <f>INDEX(リスト!D:D,MATCH(経費計算シート!D:D,リスト!E:E,0))</f>
        <v>#N/A</v>
      </c>
      <c r="M269" s="8">
        <f t="shared" si="14"/>
        <v>1</v>
      </c>
    </row>
    <row r="270" spans="1:13">
      <c r="A270" s="21"/>
      <c r="B270" s="22"/>
      <c r="C270" s="22"/>
      <c r="D270" s="16"/>
      <c r="E270" s="73"/>
      <c r="F270" s="23"/>
      <c r="G270" s="23"/>
      <c r="H270" s="23"/>
      <c r="I270" s="24"/>
      <c r="J270" s="74" t="str">
        <f t="shared" si="13"/>
        <v/>
      </c>
      <c r="K270" s="23"/>
      <c r="L270" s="8" t="e">
        <f>INDEX(リスト!D:D,MATCH(経費計算シート!D:D,リスト!E:E,0))</f>
        <v>#N/A</v>
      </c>
      <c r="M270" s="8">
        <f t="shared" si="14"/>
        <v>1</v>
      </c>
    </row>
    <row r="271" spans="1:13">
      <c r="A271" s="21"/>
      <c r="B271" s="22"/>
      <c r="C271" s="22"/>
      <c r="D271" s="16"/>
      <c r="E271" s="73"/>
      <c r="F271" s="23"/>
      <c r="G271" s="23"/>
      <c r="H271" s="23"/>
      <c r="I271" s="24"/>
      <c r="J271" s="74" t="str">
        <f t="shared" si="13"/>
        <v/>
      </c>
      <c r="K271" s="23"/>
      <c r="L271" s="8" t="e">
        <f>INDEX(リスト!D:D,MATCH(経費計算シート!D:D,リスト!E:E,0))</f>
        <v>#N/A</v>
      </c>
      <c r="M271" s="8">
        <f t="shared" si="14"/>
        <v>1</v>
      </c>
    </row>
    <row r="272" spans="1:13">
      <c r="A272" s="21"/>
      <c r="B272" s="22"/>
      <c r="C272" s="22"/>
      <c r="D272" s="16"/>
      <c r="E272" s="73"/>
      <c r="F272" s="23"/>
      <c r="G272" s="23"/>
      <c r="H272" s="23"/>
      <c r="I272" s="24"/>
      <c r="J272" s="74" t="str">
        <f t="shared" si="13"/>
        <v/>
      </c>
      <c r="K272" s="23"/>
      <c r="L272" s="8" t="e">
        <f>INDEX(リスト!D:D,MATCH(経費計算シート!D:D,リスト!E:E,0))</f>
        <v>#N/A</v>
      </c>
      <c r="M272" s="8">
        <f t="shared" si="14"/>
        <v>1</v>
      </c>
    </row>
    <row r="273" spans="1:13">
      <c r="A273" s="21"/>
      <c r="B273" s="22"/>
      <c r="C273" s="22"/>
      <c r="D273" s="16"/>
      <c r="E273" s="73"/>
      <c r="F273" s="23"/>
      <c r="G273" s="23"/>
      <c r="H273" s="23"/>
      <c r="I273" s="24"/>
      <c r="J273" s="74" t="str">
        <f t="shared" si="13"/>
        <v/>
      </c>
      <c r="K273" s="23"/>
      <c r="L273" s="8" t="e">
        <f>INDEX(リスト!D:D,MATCH(経費計算シート!D:D,リスト!E:E,0))</f>
        <v>#N/A</v>
      </c>
      <c r="M273" s="8">
        <f t="shared" si="14"/>
        <v>1</v>
      </c>
    </row>
    <row r="274" spans="1:13">
      <c r="A274" s="21"/>
      <c r="B274" s="22"/>
      <c r="C274" s="22"/>
      <c r="D274" s="16"/>
      <c r="E274" s="73"/>
      <c r="F274" s="23"/>
      <c r="G274" s="23"/>
      <c r="H274" s="23"/>
      <c r="I274" s="24"/>
      <c r="J274" s="74" t="str">
        <f t="shared" si="13"/>
        <v/>
      </c>
      <c r="K274" s="23"/>
      <c r="L274" s="8" t="e">
        <f>INDEX(リスト!D:D,MATCH(経費計算シート!D:D,リスト!E:E,0))</f>
        <v>#N/A</v>
      </c>
      <c r="M274" s="8">
        <f t="shared" si="14"/>
        <v>1</v>
      </c>
    </row>
    <row r="275" spans="1:13">
      <c r="A275" s="21"/>
      <c r="B275" s="22"/>
      <c r="C275" s="22"/>
      <c r="D275" s="16"/>
      <c r="E275" s="73"/>
      <c r="F275" s="23"/>
      <c r="G275" s="23"/>
      <c r="H275" s="23"/>
      <c r="I275" s="24"/>
      <c r="J275" s="74" t="str">
        <f t="shared" si="13"/>
        <v/>
      </c>
      <c r="K275" s="23"/>
      <c r="L275" s="8" t="e">
        <f>INDEX(リスト!D:D,MATCH(経費計算シート!D:D,リスト!E:E,0))</f>
        <v>#N/A</v>
      </c>
      <c r="M275" s="8">
        <f t="shared" si="14"/>
        <v>1</v>
      </c>
    </row>
    <row r="276" spans="1:13">
      <c r="A276" s="21"/>
      <c r="B276" s="22"/>
      <c r="C276" s="22"/>
      <c r="D276" s="16"/>
      <c r="E276" s="73"/>
      <c r="F276" s="23"/>
      <c r="G276" s="23"/>
      <c r="H276" s="23"/>
      <c r="I276" s="24"/>
      <c r="J276" s="74" t="str">
        <f t="shared" si="13"/>
        <v/>
      </c>
      <c r="K276" s="23"/>
      <c r="L276" s="8" t="e">
        <f>INDEX(リスト!D:D,MATCH(経費計算シート!D:D,リスト!E:E,0))</f>
        <v>#N/A</v>
      </c>
      <c r="M276" s="8">
        <f t="shared" si="14"/>
        <v>1</v>
      </c>
    </row>
    <row r="277" spans="1:13">
      <c r="A277" s="21"/>
      <c r="B277" s="22"/>
      <c r="C277" s="22"/>
      <c r="D277" s="16"/>
      <c r="E277" s="73"/>
      <c r="F277" s="23"/>
      <c r="G277" s="23"/>
      <c r="H277" s="23"/>
      <c r="I277" s="24"/>
      <c r="J277" s="74" t="str">
        <f t="shared" si="13"/>
        <v/>
      </c>
      <c r="K277" s="23"/>
      <c r="L277" s="8" t="e">
        <f>INDEX(リスト!D:D,MATCH(経費計算シート!D:D,リスト!E:E,0))</f>
        <v>#N/A</v>
      </c>
      <c r="M277" s="8">
        <f t="shared" si="14"/>
        <v>1</v>
      </c>
    </row>
    <row r="278" spans="1:13">
      <c r="A278" s="21"/>
      <c r="B278" s="22"/>
      <c r="C278" s="22"/>
      <c r="D278" s="16"/>
      <c r="E278" s="73"/>
      <c r="F278" s="23"/>
      <c r="G278" s="23"/>
      <c r="H278" s="23"/>
      <c r="I278" s="24"/>
      <c r="J278" s="74" t="str">
        <f t="shared" si="13"/>
        <v/>
      </c>
      <c r="K278" s="23"/>
      <c r="L278" s="8" t="e">
        <f>INDEX(リスト!D:D,MATCH(経費計算シート!D:D,リスト!E:E,0))</f>
        <v>#N/A</v>
      </c>
      <c r="M278" s="8">
        <f t="shared" si="14"/>
        <v>1</v>
      </c>
    </row>
    <row r="279" spans="1:13">
      <c r="A279" s="21"/>
      <c r="B279" s="22"/>
      <c r="C279" s="22"/>
      <c r="D279" s="16"/>
      <c r="E279" s="73"/>
      <c r="F279" s="23"/>
      <c r="G279" s="23"/>
      <c r="H279" s="23"/>
      <c r="I279" s="24"/>
      <c r="J279" s="74" t="str">
        <f t="shared" si="13"/>
        <v/>
      </c>
      <c r="K279" s="23"/>
      <c r="L279" s="8" t="e">
        <f>INDEX(リスト!D:D,MATCH(経費計算シート!D:D,リスト!E:E,0))</f>
        <v>#N/A</v>
      </c>
      <c r="M279" s="8">
        <f t="shared" si="14"/>
        <v>1</v>
      </c>
    </row>
    <row r="280" spans="1:13">
      <c r="A280" s="21"/>
      <c r="B280" s="22"/>
      <c r="C280" s="22"/>
      <c r="D280" s="16"/>
      <c r="E280" s="73"/>
      <c r="F280" s="23"/>
      <c r="G280" s="23"/>
      <c r="H280" s="23"/>
      <c r="I280" s="24"/>
      <c r="J280" s="74" t="str">
        <f t="shared" si="13"/>
        <v/>
      </c>
      <c r="K280" s="23"/>
      <c r="L280" s="8" t="e">
        <f>INDEX(リスト!D:D,MATCH(経費計算シート!D:D,リスト!E:E,0))</f>
        <v>#N/A</v>
      </c>
      <c r="M280" s="8">
        <f t="shared" si="14"/>
        <v>1</v>
      </c>
    </row>
    <row r="281" spans="1:13">
      <c r="A281" s="21"/>
      <c r="B281" s="22"/>
      <c r="C281" s="22"/>
      <c r="D281" s="16"/>
      <c r="E281" s="73"/>
      <c r="F281" s="23"/>
      <c r="G281" s="23"/>
      <c r="H281" s="23"/>
      <c r="I281" s="24"/>
      <c r="J281" s="74" t="str">
        <f t="shared" si="13"/>
        <v/>
      </c>
      <c r="K281" s="23"/>
      <c r="L281" s="8" t="e">
        <f>INDEX(リスト!D:D,MATCH(経費計算シート!D:D,リスト!E:E,0))</f>
        <v>#N/A</v>
      </c>
      <c r="M281" s="8">
        <f t="shared" si="14"/>
        <v>1</v>
      </c>
    </row>
    <row r="282" spans="1:13">
      <c r="A282" s="21"/>
      <c r="B282" s="22"/>
      <c r="C282" s="22"/>
      <c r="D282" s="16"/>
      <c r="E282" s="73"/>
      <c r="F282" s="23"/>
      <c r="G282" s="23"/>
      <c r="H282" s="23"/>
      <c r="I282" s="24"/>
      <c r="J282" s="74" t="str">
        <f t="shared" si="13"/>
        <v/>
      </c>
      <c r="K282" s="23"/>
      <c r="L282" s="8" t="e">
        <f>INDEX(リスト!D:D,MATCH(経費計算シート!D:D,リスト!E:E,0))</f>
        <v>#N/A</v>
      </c>
      <c r="M282" s="8">
        <f t="shared" si="14"/>
        <v>1</v>
      </c>
    </row>
    <row r="283" spans="1:13">
      <c r="A283" s="21"/>
      <c r="B283" s="22"/>
      <c r="C283" s="22"/>
      <c r="D283" s="16"/>
      <c r="E283" s="73"/>
      <c r="F283" s="23"/>
      <c r="G283" s="23"/>
      <c r="H283" s="23"/>
      <c r="I283" s="24"/>
      <c r="J283" s="74" t="str">
        <f t="shared" si="13"/>
        <v/>
      </c>
      <c r="K283" s="23"/>
      <c r="L283" s="8" t="e">
        <f>INDEX(リスト!D:D,MATCH(経費計算シート!D:D,リスト!E:E,0))</f>
        <v>#N/A</v>
      </c>
      <c r="M283" s="8">
        <f t="shared" si="14"/>
        <v>1</v>
      </c>
    </row>
    <row r="284" spans="1:13">
      <c r="A284" s="21"/>
      <c r="B284" s="22"/>
      <c r="C284" s="22"/>
      <c r="D284" s="16"/>
      <c r="E284" s="73"/>
      <c r="F284" s="23"/>
      <c r="G284" s="23"/>
      <c r="H284" s="23"/>
      <c r="I284" s="24"/>
      <c r="J284" s="74" t="str">
        <f t="shared" si="13"/>
        <v/>
      </c>
      <c r="K284" s="23"/>
      <c r="L284" s="8" t="e">
        <f>INDEX(リスト!D:D,MATCH(経費計算シート!D:D,リスト!E:E,0))</f>
        <v>#N/A</v>
      </c>
      <c r="M284" s="8">
        <f t="shared" si="14"/>
        <v>1</v>
      </c>
    </row>
    <row r="285" spans="1:13">
      <c r="A285" s="21"/>
      <c r="B285" s="22"/>
      <c r="C285" s="22"/>
      <c r="D285" s="16"/>
      <c r="E285" s="73"/>
      <c r="F285" s="23"/>
      <c r="G285" s="23"/>
      <c r="H285" s="23"/>
      <c r="I285" s="24"/>
      <c r="J285" s="74" t="str">
        <f t="shared" si="13"/>
        <v/>
      </c>
      <c r="K285" s="23"/>
      <c r="L285" s="8" t="e">
        <f>INDEX(リスト!D:D,MATCH(経費計算シート!D:D,リスト!E:E,0))</f>
        <v>#N/A</v>
      </c>
      <c r="M285" s="8">
        <f t="shared" si="14"/>
        <v>1</v>
      </c>
    </row>
    <row r="286" spans="1:13">
      <c r="A286" s="21"/>
      <c r="B286" s="22"/>
      <c r="C286" s="22"/>
      <c r="D286" s="16"/>
      <c r="E286" s="73"/>
      <c r="F286" s="23"/>
      <c r="G286" s="23"/>
      <c r="H286" s="23"/>
      <c r="I286" s="24"/>
      <c r="J286" s="74" t="str">
        <f t="shared" si="13"/>
        <v/>
      </c>
      <c r="K286" s="23"/>
      <c r="L286" s="8" t="e">
        <f>INDEX(リスト!D:D,MATCH(経費計算シート!D:D,リスト!E:E,0))</f>
        <v>#N/A</v>
      </c>
      <c r="M286" s="8">
        <f t="shared" si="14"/>
        <v>1</v>
      </c>
    </row>
    <row r="287" spans="1:13">
      <c r="A287" s="21"/>
      <c r="B287" s="22"/>
      <c r="C287" s="22"/>
      <c r="D287" s="16"/>
      <c r="E287" s="73"/>
      <c r="F287" s="23"/>
      <c r="G287" s="23"/>
      <c r="H287" s="23"/>
      <c r="I287" s="24"/>
      <c r="J287" s="74" t="str">
        <f t="shared" si="13"/>
        <v/>
      </c>
      <c r="K287" s="23"/>
      <c r="L287" s="8" t="e">
        <f>INDEX(リスト!D:D,MATCH(経費計算シート!D:D,リスト!E:E,0))</f>
        <v>#N/A</v>
      </c>
      <c r="M287" s="8">
        <f t="shared" si="14"/>
        <v>1</v>
      </c>
    </row>
    <row r="288" spans="1:13">
      <c r="A288" s="21"/>
      <c r="B288" s="22"/>
      <c r="C288" s="22"/>
      <c r="D288" s="16"/>
      <c r="E288" s="73"/>
      <c r="F288" s="23"/>
      <c r="G288" s="23"/>
      <c r="H288" s="23"/>
      <c r="I288" s="24"/>
      <c r="J288" s="74" t="str">
        <f t="shared" si="13"/>
        <v/>
      </c>
      <c r="K288" s="23"/>
      <c r="L288" s="8" t="e">
        <f>INDEX(リスト!D:D,MATCH(経費計算シート!D:D,リスト!E:E,0))</f>
        <v>#N/A</v>
      </c>
      <c r="M288" s="8">
        <f t="shared" si="14"/>
        <v>1</v>
      </c>
    </row>
    <row r="289" spans="1:13">
      <c r="A289" s="21"/>
      <c r="B289" s="22"/>
      <c r="C289" s="22"/>
      <c r="D289" s="16"/>
      <c r="E289" s="73"/>
      <c r="F289" s="23"/>
      <c r="G289" s="23"/>
      <c r="H289" s="23"/>
      <c r="I289" s="24"/>
      <c r="J289" s="74" t="str">
        <f t="shared" si="13"/>
        <v/>
      </c>
      <c r="K289" s="23"/>
      <c r="L289" s="8" t="e">
        <f>INDEX(リスト!D:D,MATCH(経費計算シート!D:D,リスト!E:E,0))</f>
        <v>#N/A</v>
      </c>
      <c r="M289" s="8">
        <f t="shared" si="14"/>
        <v>1</v>
      </c>
    </row>
    <row r="290" spans="1:13">
      <c r="A290" s="21"/>
      <c r="B290" s="22"/>
      <c r="C290" s="22"/>
      <c r="D290" s="16"/>
      <c r="E290" s="73"/>
      <c r="F290" s="23"/>
      <c r="G290" s="23"/>
      <c r="H290" s="23"/>
      <c r="I290" s="24"/>
      <c r="J290" s="74" t="str">
        <f t="shared" si="13"/>
        <v/>
      </c>
      <c r="K290" s="23"/>
      <c r="L290" s="8" t="e">
        <f>INDEX(リスト!D:D,MATCH(経費計算シート!D:D,リスト!E:E,0))</f>
        <v>#N/A</v>
      </c>
      <c r="M290" s="8">
        <f t="shared" si="14"/>
        <v>1</v>
      </c>
    </row>
    <row r="291" spans="1:13">
      <c r="A291" s="21"/>
      <c r="B291" s="22"/>
      <c r="C291" s="22"/>
      <c r="D291" s="16"/>
      <c r="E291" s="73"/>
      <c r="F291" s="23"/>
      <c r="G291" s="23"/>
      <c r="H291" s="23"/>
      <c r="I291" s="24"/>
      <c r="J291" s="74" t="str">
        <f t="shared" si="13"/>
        <v/>
      </c>
      <c r="K291" s="23"/>
      <c r="L291" s="8" t="e">
        <f>INDEX(リスト!D:D,MATCH(経費計算シート!D:D,リスト!E:E,0))</f>
        <v>#N/A</v>
      </c>
      <c r="M291" s="8">
        <f t="shared" si="14"/>
        <v>1</v>
      </c>
    </row>
    <row r="292" spans="1:13">
      <c r="A292" s="21"/>
      <c r="B292" s="22"/>
      <c r="C292" s="22"/>
      <c r="D292" s="16"/>
      <c r="E292" s="73"/>
      <c r="F292" s="23"/>
      <c r="G292" s="23"/>
      <c r="H292" s="23"/>
      <c r="I292" s="24"/>
      <c r="J292" s="74" t="str">
        <f t="shared" si="13"/>
        <v/>
      </c>
      <c r="K292" s="23"/>
      <c r="L292" s="8" t="e">
        <f>INDEX(リスト!D:D,MATCH(経費計算シート!D:D,リスト!E:E,0))</f>
        <v>#N/A</v>
      </c>
      <c r="M292" s="8">
        <f t="shared" si="14"/>
        <v>1</v>
      </c>
    </row>
    <row r="293" spans="1:13">
      <c r="A293" s="21"/>
      <c r="B293" s="22"/>
      <c r="C293" s="22"/>
      <c r="D293" s="16"/>
      <c r="E293" s="73"/>
      <c r="F293" s="23"/>
      <c r="G293" s="23"/>
      <c r="H293" s="23"/>
      <c r="I293" s="24"/>
      <c r="J293" s="74" t="str">
        <f t="shared" si="13"/>
        <v/>
      </c>
      <c r="K293" s="23"/>
      <c r="L293" s="8" t="e">
        <f>INDEX(リスト!D:D,MATCH(経費計算シート!D:D,リスト!E:E,0))</f>
        <v>#N/A</v>
      </c>
      <c r="M293" s="8">
        <f t="shared" si="14"/>
        <v>1</v>
      </c>
    </row>
    <row r="294" spans="1:13">
      <c r="A294" s="21"/>
      <c r="B294" s="22"/>
      <c r="C294" s="22"/>
      <c r="D294" s="16"/>
      <c r="E294" s="73"/>
      <c r="F294" s="23"/>
      <c r="G294" s="23"/>
      <c r="H294" s="23"/>
      <c r="I294" s="24"/>
      <c r="J294" s="74" t="str">
        <f t="shared" si="13"/>
        <v/>
      </c>
      <c r="K294" s="23"/>
      <c r="L294" s="8" t="e">
        <f>INDEX(リスト!D:D,MATCH(経費計算シート!D:D,リスト!E:E,0))</f>
        <v>#N/A</v>
      </c>
      <c r="M294" s="8">
        <f t="shared" si="14"/>
        <v>1</v>
      </c>
    </row>
    <row r="295" spans="1:13">
      <c r="A295" s="21"/>
      <c r="B295" s="22"/>
      <c r="C295" s="22"/>
      <c r="D295" s="16"/>
      <c r="E295" s="73"/>
      <c r="F295" s="23"/>
      <c r="G295" s="23"/>
      <c r="H295" s="23"/>
      <c r="I295" s="24"/>
      <c r="J295" s="74" t="str">
        <f t="shared" si="13"/>
        <v/>
      </c>
      <c r="K295" s="23"/>
      <c r="L295" s="8" t="e">
        <f>INDEX(リスト!D:D,MATCH(経費計算シート!D:D,リスト!E:E,0))</f>
        <v>#N/A</v>
      </c>
      <c r="M295" s="8">
        <f t="shared" si="14"/>
        <v>1</v>
      </c>
    </row>
    <row r="296" spans="1:13">
      <c r="A296" s="21"/>
      <c r="B296" s="22"/>
      <c r="C296" s="22"/>
      <c r="D296" s="16"/>
      <c r="E296" s="73"/>
      <c r="F296" s="23"/>
      <c r="G296" s="23"/>
      <c r="H296" s="23"/>
      <c r="I296" s="24"/>
      <c r="J296" s="74" t="str">
        <f t="shared" si="13"/>
        <v/>
      </c>
      <c r="K296" s="23"/>
      <c r="L296" s="8" t="e">
        <f>INDEX(リスト!D:D,MATCH(経費計算シート!D:D,リスト!E:E,0))</f>
        <v>#N/A</v>
      </c>
      <c r="M296" s="8">
        <f t="shared" si="14"/>
        <v>1</v>
      </c>
    </row>
    <row r="297" spans="1:13">
      <c r="A297" s="21"/>
      <c r="B297" s="22"/>
      <c r="C297" s="22"/>
      <c r="D297" s="16"/>
      <c r="E297" s="73"/>
      <c r="F297" s="23"/>
      <c r="G297" s="23"/>
      <c r="H297" s="23"/>
      <c r="I297" s="24"/>
      <c r="J297" s="74" t="str">
        <f t="shared" si="13"/>
        <v/>
      </c>
      <c r="K297" s="23"/>
      <c r="L297" s="8" t="e">
        <f>INDEX(リスト!D:D,MATCH(経費計算シート!D:D,リスト!E:E,0))</f>
        <v>#N/A</v>
      </c>
      <c r="M297" s="8">
        <f t="shared" si="14"/>
        <v>1</v>
      </c>
    </row>
    <row r="298" spans="1:13">
      <c r="A298" s="21"/>
      <c r="B298" s="22"/>
      <c r="C298" s="22"/>
      <c r="D298" s="16"/>
      <c r="E298" s="73"/>
      <c r="F298" s="23"/>
      <c r="G298" s="23"/>
      <c r="H298" s="23"/>
      <c r="I298" s="24"/>
      <c r="J298" s="74" t="str">
        <f t="shared" si="13"/>
        <v/>
      </c>
      <c r="K298" s="23"/>
      <c r="L298" s="8" t="e">
        <f>INDEX(リスト!D:D,MATCH(経費計算シート!D:D,リスト!E:E,0))</f>
        <v>#N/A</v>
      </c>
      <c r="M298" s="8">
        <f t="shared" si="14"/>
        <v>1</v>
      </c>
    </row>
    <row r="299" spans="1:13">
      <c r="A299" s="21"/>
      <c r="B299" s="22"/>
      <c r="C299" s="22"/>
      <c r="D299" s="16"/>
      <c r="E299" s="73"/>
      <c r="F299" s="23"/>
      <c r="G299" s="23"/>
      <c r="H299" s="23"/>
      <c r="I299" s="24"/>
      <c r="J299" s="74" t="str">
        <f t="shared" si="13"/>
        <v/>
      </c>
      <c r="K299" s="23"/>
      <c r="L299" s="8" t="e">
        <f>INDEX(リスト!D:D,MATCH(経費計算シート!D:D,リスト!E:E,0))</f>
        <v>#N/A</v>
      </c>
      <c r="M299" s="8">
        <f t="shared" si="14"/>
        <v>1</v>
      </c>
    </row>
    <row r="300" spans="1:13">
      <c r="A300" s="21"/>
      <c r="B300" s="22"/>
      <c r="C300" s="22"/>
      <c r="D300" s="16"/>
      <c r="E300" s="73"/>
      <c r="F300" s="23"/>
      <c r="G300" s="23"/>
      <c r="H300" s="23"/>
      <c r="I300" s="24"/>
      <c r="J300" s="74" t="str">
        <f t="shared" si="13"/>
        <v/>
      </c>
      <c r="K300" s="23"/>
      <c r="L300" s="8" t="e">
        <f>INDEX(リスト!D:D,MATCH(経費計算シート!D:D,リスト!E:E,0))</f>
        <v>#N/A</v>
      </c>
      <c r="M300" s="8">
        <f t="shared" si="14"/>
        <v>1</v>
      </c>
    </row>
    <row r="301" spans="1:13">
      <c r="A301" s="21"/>
      <c r="B301" s="22"/>
      <c r="C301" s="22"/>
      <c r="D301" s="16"/>
      <c r="E301" s="73"/>
      <c r="F301" s="23"/>
      <c r="G301" s="23"/>
      <c r="H301" s="23"/>
      <c r="I301" s="24"/>
      <c r="J301" s="74" t="str">
        <f t="shared" si="13"/>
        <v/>
      </c>
      <c r="K301" s="23"/>
      <c r="L301" s="8" t="e">
        <f>INDEX(リスト!D:D,MATCH(経費計算シート!D:D,リスト!E:E,0))</f>
        <v>#N/A</v>
      </c>
      <c r="M301" s="8">
        <f t="shared" si="14"/>
        <v>1</v>
      </c>
    </row>
    <row r="302" spans="1:13">
      <c r="A302" s="21"/>
      <c r="B302" s="22"/>
      <c r="C302" s="22"/>
      <c r="D302" s="16"/>
      <c r="E302" s="73"/>
      <c r="F302" s="23"/>
      <c r="G302" s="23"/>
      <c r="H302" s="23"/>
      <c r="I302" s="24"/>
      <c r="J302" s="74" t="str">
        <f t="shared" si="13"/>
        <v/>
      </c>
      <c r="K302" s="23"/>
      <c r="L302" s="8" t="e">
        <f>INDEX(リスト!D:D,MATCH(経費計算シート!D:D,リスト!E:E,0))</f>
        <v>#N/A</v>
      </c>
      <c r="M302" s="8">
        <f t="shared" si="14"/>
        <v>1</v>
      </c>
    </row>
    <row r="303" spans="1:13">
      <c r="A303" s="21"/>
      <c r="B303" s="22"/>
      <c r="C303" s="22"/>
      <c r="D303" s="16"/>
      <c r="E303" s="73"/>
      <c r="F303" s="23"/>
      <c r="G303" s="23"/>
      <c r="H303" s="23"/>
      <c r="I303" s="24"/>
      <c r="J303" s="74" t="str">
        <f t="shared" si="13"/>
        <v/>
      </c>
      <c r="K303" s="23"/>
      <c r="L303" s="8" t="e">
        <f>INDEX(リスト!D:D,MATCH(経費計算シート!D:D,リスト!E:E,0))</f>
        <v>#N/A</v>
      </c>
      <c r="M303" s="8">
        <f t="shared" si="14"/>
        <v>1</v>
      </c>
    </row>
    <row r="304" spans="1:13">
      <c r="A304" s="21"/>
      <c r="B304" s="22"/>
      <c r="C304" s="22"/>
      <c r="D304" s="16"/>
      <c r="E304" s="73"/>
      <c r="F304" s="23"/>
      <c r="G304" s="23"/>
      <c r="H304" s="23"/>
      <c r="I304" s="24"/>
      <c r="J304" s="74" t="str">
        <f t="shared" si="13"/>
        <v/>
      </c>
      <c r="K304" s="23"/>
      <c r="L304" s="8" t="e">
        <f>INDEX(リスト!D:D,MATCH(経費計算シート!D:D,リスト!E:E,0))</f>
        <v>#N/A</v>
      </c>
      <c r="M304" s="8">
        <f t="shared" si="14"/>
        <v>1</v>
      </c>
    </row>
    <row r="305" spans="1:13">
      <c r="A305" s="21"/>
      <c r="B305" s="22"/>
      <c r="C305" s="22"/>
      <c r="D305" s="16"/>
      <c r="E305" s="73"/>
      <c r="F305" s="23"/>
      <c r="G305" s="23"/>
      <c r="H305" s="23"/>
      <c r="I305" s="24"/>
      <c r="J305" s="74" t="str">
        <f t="shared" si="13"/>
        <v/>
      </c>
      <c r="K305" s="23"/>
      <c r="L305" s="8" t="e">
        <f>INDEX(リスト!D:D,MATCH(経費計算シート!D:D,リスト!E:E,0))</f>
        <v>#N/A</v>
      </c>
      <c r="M305" s="8">
        <f t="shared" si="14"/>
        <v>1</v>
      </c>
    </row>
    <row r="306" spans="1:13">
      <c r="A306" s="21"/>
      <c r="B306" s="22"/>
      <c r="C306" s="22"/>
      <c r="D306" s="16"/>
      <c r="E306" s="73"/>
      <c r="F306" s="23"/>
      <c r="G306" s="23"/>
      <c r="H306" s="23"/>
      <c r="I306" s="24"/>
      <c r="J306" s="74" t="str">
        <f t="shared" si="13"/>
        <v/>
      </c>
      <c r="K306" s="23"/>
      <c r="L306" s="8" t="e">
        <f>INDEX(リスト!D:D,MATCH(経費計算シート!D:D,リスト!E:E,0))</f>
        <v>#N/A</v>
      </c>
      <c r="M306" s="8">
        <f t="shared" si="14"/>
        <v>1</v>
      </c>
    </row>
    <row r="307" spans="1:13">
      <c r="A307" s="21"/>
      <c r="B307" s="22"/>
      <c r="C307" s="22"/>
      <c r="D307" s="16"/>
      <c r="E307" s="73"/>
      <c r="F307" s="23"/>
      <c r="G307" s="23"/>
      <c r="H307" s="23"/>
      <c r="I307" s="24"/>
      <c r="J307" s="74" t="str">
        <f t="shared" si="13"/>
        <v/>
      </c>
      <c r="K307" s="23"/>
      <c r="L307" s="8" t="e">
        <f>INDEX(リスト!D:D,MATCH(経費計算シート!D:D,リスト!E:E,0))</f>
        <v>#N/A</v>
      </c>
      <c r="M307" s="8">
        <f t="shared" si="14"/>
        <v>1</v>
      </c>
    </row>
    <row r="308" spans="1:13">
      <c r="A308" s="21"/>
      <c r="B308" s="22"/>
      <c r="C308" s="22"/>
      <c r="D308" s="16"/>
      <c r="E308" s="73"/>
      <c r="F308" s="23"/>
      <c r="G308" s="23"/>
      <c r="H308" s="23"/>
      <c r="I308" s="24"/>
      <c r="J308" s="74" t="str">
        <f t="shared" si="13"/>
        <v/>
      </c>
      <c r="K308" s="23"/>
      <c r="L308" s="8" t="e">
        <f>INDEX(リスト!D:D,MATCH(経費計算シート!D:D,リスト!E:E,0))</f>
        <v>#N/A</v>
      </c>
      <c r="M308" s="8">
        <f t="shared" si="14"/>
        <v>1</v>
      </c>
    </row>
    <row r="309" spans="1:13">
      <c r="A309" s="21"/>
      <c r="B309" s="22"/>
      <c r="C309" s="22"/>
      <c r="D309" s="16"/>
      <c r="E309" s="73"/>
      <c r="F309" s="23"/>
      <c r="G309" s="23"/>
      <c r="H309" s="23"/>
      <c r="I309" s="24"/>
      <c r="J309" s="74" t="str">
        <f t="shared" si="13"/>
        <v/>
      </c>
      <c r="K309" s="23"/>
      <c r="L309" s="8" t="e">
        <f>INDEX(リスト!D:D,MATCH(経費計算シート!D:D,リスト!E:E,0))</f>
        <v>#N/A</v>
      </c>
      <c r="M309" s="8">
        <f t="shared" si="14"/>
        <v>1</v>
      </c>
    </row>
    <row r="310" spans="1:13">
      <c r="A310" s="21"/>
      <c r="B310" s="22"/>
      <c r="C310" s="22"/>
      <c r="D310" s="16"/>
      <c r="E310" s="73"/>
      <c r="F310" s="23"/>
      <c r="G310" s="23"/>
      <c r="H310" s="23"/>
      <c r="I310" s="24"/>
      <c r="J310" s="74" t="str">
        <f t="shared" si="13"/>
        <v/>
      </c>
      <c r="K310" s="23"/>
      <c r="L310" s="8" t="e">
        <f>INDEX(リスト!D:D,MATCH(経費計算シート!D:D,リスト!E:E,0))</f>
        <v>#N/A</v>
      </c>
      <c r="M310" s="8">
        <f t="shared" si="14"/>
        <v>1</v>
      </c>
    </row>
    <row r="311" spans="1:13">
      <c r="A311" s="21"/>
      <c r="B311" s="22"/>
      <c r="C311" s="22"/>
      <c r="D311" s="16"/>
      <c r="E311" s="73"/>
      <c r="F311" s="23"/>
      <c r="G311" s="23"/>
      <c r="H311" s="23"/>
      <c r="I311" s="24"/>
      <c r="J311" s="74" t="str">
        <f t="shared" si="13"/>
        <v/>
      </c>
      <c r="K311" s="23"/>
      <c r="L311" s="8" t="e">
        <f>INDEX(リスト!D:D,MATCH(経費計算シート!D:D,リスト!E:E,0))</f>
        <v>#N/A</v>
      </c>
      <c r="M311" s="8">
        <f t="shared" si="14"/>
        <v>1</v>
      </c>
    </row>
    <row r="312" spans="1:13">
      <c r="A312" s="21"/>
      <c r="B312" s="22"/>
      <c r="C312" s="22"/>
      <c r="D312" s="16"/>
      <c r="E312" s="73"/>
      <c r="F312" s="23"/>
      <c r="G312" s="23"/>
      <c r="H312" s="23"/>
      <c r="I312" s="24"/>
      <c r="J312" s="74" t="str">
        <f t="shared" si="13"/>
        <v/>
      </c>
      <c r="K312" s="23"/>
      <c r="L312" s="8" t="e">
        <f>INDEX(リスト!D:D,MATCH(経費計算シート!D:D,リスト!E:E,0))</f>
        <v>#N/A</v>
      </c>
      <c r="M312" s="8">
        <f t="shared" si="14"/>
        <v>1</v>
      </c>
    </row>
    <row r="313" spans="1:13">
      <c r="A313" s="21"/>
      <c r="B313" s="22"/>
      <c r="C313" s="22"/>
      <c r="D313" s="16"/>
      <c r="E313" s="73"/>
      <c r="F313" s="23"/>
      <c r="G313" s="23"/>
      <c r="H313" s="23"/>
      <c r="I313" s="24"/>
      <c r="J313" s="74" t="str">
        <f t="shared" si="13"/>
        <v/>
      </c>
      <c r="K313" s="23"/>
      <c r="L313" s="8" t="e">
        <f>INDEX(リスト!D:D,MATCH(経費計算シート!D:D,リスト!E:E,0))</f>
        <v>#N/A</v>
      </c>
      <c r="M313" s="8">
        <f t="shared" si="14"/>
        <v>1</v>
      </c>
    </row>
    <row r="314" spans="1:13">
      <c r="A314" s="21"/>
      <c r="B314" s="22"/>
      <c r="C314" s="22"/>
      <c r="D314" s="16"/>
      <c r="E314" s="73"/>
      <c r="F314" s="23"/>
      <c r="G314" s="23"/>
      <c r="H314" s="23"/>
      <c r="I314" s="24"/>
      <c r="J314" s="74" t="str">
        <f t="shared" si="13"/>
        <v/>
      </c>
      <c r="K314" s="23"/>
      <c r="L314" s="8" t="e">
        <f>INDEX(リスト!D:D,MATCH(経費計算シート!D:D,リスト!E:E,0))</f>
        <v>#N/A</v>
      </c>
      <c r="M314" s="8">
        <f t="shared" si="14"/>
        <v>1</v>
      </c>
    </row>
    <row r="315" spans="1:13">
      <c r="A315" s="21"/>
      <c r="B315" s="22"/>
      <c r="C315" s="22"/>
      <c r="D315" s="16"/>
      <c r="E315" s="73"/>
      <c r="F315" s="23"/>
      <c r="G315" s="23"/>
      <c r="H315" s="23"/>
      <c r="I315" s="24"/>
      <c r="J315" s="74" t="str">
        <f t="shared" si="13"/>
        <v/>
      </c>
      <c r="K315" s="23"/>
      <c r="L315" s="8" t="e">
        <f>INDEX(リスト!D:D,MATCH(経費計算シート!D:D,リスト!E:E,0))</f>
        <v>#N/A</v>
      </c>
      <c r="M315" s="8">
        <f t="shared" si="14"/>
        <v>1</v>
      </c>
    </row>
    <row r="316" spans="1:13">
      <c r="A316" s="21"/>
      <c r="B316" s="22"/>
      <c r="C316" s="22"/>
      <c r="D316" s="16"/>
      <c r="E316" s="73"/>
      <c r="F316" s="23"/>
      <c r="G316" s="23"/>
      <c r="H316" s="23"/>
      <c r="I316" s="24"/>
      <c r="J316" s="74" t="str">
        <f t="shared" si="13"/>
        <v/>
      </c>
      <c r="K316" s="23"/>
      <c r="L316" s="8" t="e">
        <f>INDEX(リスト!D:D,MATCH(経費計算シート!D:D,リスト!E:E,0))</f>
        <v>#N/A</v>
      </c>
      <c r="M316" s="8">
        <f t="shared" si="14"/>
        <v>1</v>
      </c>
    </row>
    <row r="317" spans="1:13">
      <c r="A317" s="21"/>
      <c r="B317" s="22"/>
      <c r="C317" s="22"/>
      <c r="D317" s="16"/>
      <c r="E317" s="73"/>
      <c r="F317" s="23"/>
      <c r="G317" s="23"/>
      <c r="H317" s="23"/>
      <c r="I317" s="24"/>
      <c r="J317" s="74" t="str">
        <f t="shared" si="13"/>
        <v/>
      </c>
      <c r="K317" s="23"/>
      <c r="L317" s="8" t="e">
        <f>INDEX(リスト!D:D,MATCH(経費計算シート!D:D,リスト!E:E,0))</f>
        <v>#N/A</v>
      </c>
      <c r="M317" s="8">
        <f t="shared" si="14"/>
        <v>1</v>
      </c>
    </row>
    <row r="318" spans="1:13">
      <c r="A318" s="21"/>
      <c r="B318" s="22"/>
      <c r="C318" s="22"/>
      <c r="D318" s="16"/>
      <c r="E318" s="73"/>
      <c r="F318" s="23"/>
      <c r="G318" s="23"/>
      <c r="H318" s="23"/>
      <c r="I318" s="24"/>
      <c r="J318" s="74" t="str">
        <f t="shared" si="13"/>
        <v/>
      </c>
      <c r="K318" s="23"/>
      <c r="L318" s="8" t="e">
        <f>INDEX(リスト!D:D,MATCH(経費計算シート!D:D,リスト!E:E,0))</f>
        <v>#N/A</v>
      </c>
      <c r="M318" s="8">
        <f t="shared" si="14"/>
        <v>1</v>
      </c>
    </row>
    <row r="319" spans="1:13">
      <c r="A319" s="21"/>
      <c r="B319" s="22"/>
      <c r="C319" s="22"/>
      <c r="D319" s="16"/>
      <c r="E319" s="73"/>
      <c r="F319" s="23"/>
      <c r="G319" s="23"/>
      <c r="H319" s="23"/>
      <c r="I319" s="24"/>
      <c r="J319" s="74" t="str">
        <f t="shared" si="13"/>
        <v/>
      </c>
      <c r="K319" s="23"/>
      <c r="L319" s="8" t="e">
        <f>INDEX(リスト!D:D,MATCH(経費計算シート!D:D,リスト!E:E,0))</f>
        <v>#N/A</v>
      </c>
      <c r="M319" s="8">
        <f t="shared" si="14"/>
        <v>1</v>
      </c>
    </row>
    <row r="320" spans="1:13">
      <c r="A320" s="21"/>
      <c r="B320" s="22"/>
      <c r="C320" s="22"/>
      <c r="D320" s="16"/>
      <c r="E320" s="73"/>
      <c r="F320" s="23"/>
      <c r="G320" s="23"/>
      <c r="H320" s="23"/>
      <c r="I320" s="24"/>
      <c r="J320" s="74" t="str">
        <f t="shared" si="13"/>
        <v/>
      </c>
      <c r="K320" s="23"/>
      <c r="L320" s="8" t="e">
        <f>INDEX(リスト!D:D,MATCH(経費計算シート!D:D,リスト!E:E,0))</f>
        <v>#N/A</v>
      </c>
      <c r="M320" s="8">
        <f t="shared" si="14"/>
        <v>1</v>
      </c>
    </row>
    <row r="321" spans="1:13">
      <c r="A321" s="21"/>
      <c r="B321" s="22"/>
      <c r="C321" s="22"/>
      <c r="D321" s="16"/>
      <c r="E321" s="73"/>
      <c r="F321" s="23"/>
      <c r="G321" s="23"/>
      <c r="H321" s="23"/>
      <c r="I321" s="24"/>
      <c r="J321" s="74" t="str">
        <f t="shared" si="13"/>
        <v/>
      </c>
      <c r="K321" s="23"/>
      <c r="L321" s="8" t="e">
        <f>INDEX(リスト!D:D,MATCH(経費計算シート!D:D,リスト!E:E,0))</f>
        <v>#N/A</v>
      </c>
      <c r="M321" s="8">
        <f t="shared" si="14"/>
        <v>1</v>
      </c>
    </row>
    <row r="322" spans="1:13">
      <c r="A322" s="21"/>
      <c r="B322" s="22"/>
      <c r="C322" s="22"/>
      <c r="D322" s="16"/>
      <c r="E322" s="73"/>
      <c r="F322" s="23"/>
      <c r="G322" s="23"/>
      <c r="H322" s="23"/>
      <c r="I322" s="24"/>
      <c r="J322" s="74" t="str">
        <f t="shared" si="13"/>
        <v/>
      </c>
      <c r="K322" s="23"/>
      <c r="L322" s="8" t="e">
        <f>INDEX(リスト!D:D,MATCH(経費計算シート!D:D,リスト!E:E,0))</f>
        <v>#N/A</v>
      </c>
      <c r="M322" s="8">
        <f t="shared" si="14"/>
        <v>1</v>
      </c>
    </row>
    <row r="323" spans="1:13">
      <c r="A323" s="21"/>
      <c r="B323" s="22"/>
      <c r="C323" s="22"/>
      <c r="D323" s="16"/>
      <c r="E323" s="73"/>
      <c r="F323" s="23"/>
      <c r="G323" s="23"/>
      <c r="H323" s="23"/>
      <c r="I323" s="24"/>
      <c r="J323" s="74" t="str">
        <f t="shared" ref="J323:J386" si="15">IF(H323=0,"",IF(OR(I323=100,I323=""),H323,I323*H323))</f>
        <v/>
      </c>
      <c r="K323" s="23"/>
      <c r="L323" s="8" t="e">
        <f>INDEX(リスト!D:D,MATCH(経費計算シート!D:D,リスト!E:E,0))</f>
        <v>#N/A</v>
      </c>
      <c r="M323" s="8">
        <f t="shared" si="14"/>
        <v>1</v>
      </c>
    </row>
    <row r="324" spans="1:13">
      <c r="A324" s="21"/>
      <c r="B324" s="22"/>
      <c r="C324" s="22"/>
      <c r="D324" s="16"/>
      <c r="E324" s="73"/>
      <c r="F324" s="23"/>
      <c r="G324" s="23"/>
      <c r="H324" s="23"/>
      <c r="I324" s="24"/>
      <c r="J324" s="74" t="str">
        <f t="shared" si="15"/>
        <v/>
      </c>
      <c r="K324" s="23"/>
      <c r="L324" s="8" t="e">
        <f>INDEX(リスト!D:D,MATCH(経費計算シート!D:D,リスト!E:E,0))</f>
        <v>#N/A</v>
      </c>
      <c r="M324" s="8">
        <f t="shared" si="14"/>
        <v>1</v>
      </c>
    </row>
    <row r="325" spans="1:13">
      <c r="A325" s="21"/>
      <c r="B325" s="22"/>
      <c r="C325" s="22"/>
      <c r="D325" s="16"/>
      <c r="E325" s="73"/>
      <c r="F325" s="23"/>
      <c r="G325" s="23"/>
      <c r="H325" s="23"/>
      <c r="I325" s="24"/>
      <c r="J325" s="74" t="str">
        <f t="shared" si="15"/>
        <v/>
      </c>
      <c r="K325" s="23"/>
      <c r="L325" s="8" t="e">
        <f>INDEX(リスト!D:D,MATCH(経費計算シート!D:D,リスト!E:E,0))</f>
        <v>#N/A</v>
      </c>
      <c r="M325" s="8">
        <f t="shared" si="14"/>
        <v>1</v>
      </c>
    </row>
    <row r="326" spans="1:13">
      <c r="A326" s="21"/>
      <c r="B326" s="22"/>
      <c r="C326" s="22"/>
      <c r="D326" s="16"/>
      <c r="E326" s="73"/>
      <c r="F326" s="23"/>
      <c r="G326" s="23"/>
      <c r="H326" s="23"/>
      <c r="I326" s="24"/>
      <c r="J326" s="74" t="str">
        <f t="shared" si="15"/>
        <v/>
      </c>
      <c r="K326" s="23"/>
      <c r="L326" s="8" t="e">
        <f>INDEX(リスト!D:D,MATCH(経費計算シート!D:D,リスト!E:E,0))</f>
        <v>#N/A</v>
      </c>
      <c r="M326" s="8">
        <f t="shared" si="14"/>
        <v>1</v>
      </c>
    </row>
    <row r="327" spans="1:13">
      <c r="A327" s="21"/>
      <c r="B327" s="22"/>
      <c r="C327" s="22"/>
      <c r="D327" s="16"/>
      <c r="E327" s="73"/>
      <c r="F327" s="23"/>
      <c r="G327" s="23"/>
      <c r="H327" s="23"/>
      <c r="I327" s="24"/>
      <c r="J327" s="74" t="str">
        <f t="shared" si="15"/>
        <v/>
      </c>
      <c r="K327" s="23"/>
      <c r="L327" s="8" t="e">
        <f>INDEX(リスト!D:D,MATCH(経費計算シート!D:D,リスト!E:E,0))</f>
        <v>#N/A</v>
      </c>
      <c r="M327" s="8">
        <f t="shared" si="14"/>
        <v>1</v>
      </c>
    </row>
    <row r="328" spans="1:13">
      <c r="A328" s="21"/>
      <c r="B328" s="22"/>
      <c r="C328" s="22"/>
      <c r="D328" s="16"/>
      <c r="E328" s="73"/>
      <c r="F328" s="23"/>
      <c r="G328" s="23"/>
      <c r="H328" s="23"/>
      <c r="I328" s="24"/>
      <c r="J328" s="74" t="str">
        <f t="shared" si="15"/>
        <v/>
      </c>
      <c r="K328" s="23"/>
      <c r="L328" s="8" t="e">
        <f>INDEX(リスト!D:D,MATCH(経費計算シート!D:D,リスト!E:E,0))</f>
        <v>#N/A</v>
      </c>
      <c r="M328" s="8">
        <f t="shared" si="14"/>
        <v>1</v>
      </c>
    </row>
    <row r="329" spans="1:13">
      <c r="A329" s="21"/>
      <c r="B329" s="22"/>
      <c r="C329" s="22"/>
      <c r="D329" s="16"/>
      <c r="E329" s="73"/>
      <c r="F329" s="23"/>
      <c r="G329" s="23"/>
      <c r="H329" s="23"/>
      <c r="I329" s="24"/>
      <c r="J329" s="74" t="str">
        <f t="shared" si="15"/>
        <v/>
      </c>
      <c r="K329" s="23"/>
      <c r="L329" s="8" t="e">
        <f>INDEX(リスト!D:D,MATCH(経費計算シート!D:D,リスト!E:E,0))</f>
        <v>#N/A</v>
      </c>
      <c r="M329" s="8">
        <f t="shared" ref="M329:M392" si="16">IF(E329="共通",3,IF(E329="畜産（牛）",2,1))</f>
        <v>1</v>
      </c>
    </row>
    <row r="330" spans="1:13">
      <c r="A330" s="21"/>
      <c r="B330" s="22"/>
      <c r="C330" s="22"/>
      <c r="D330" s="16"/>
      <c r="E330" s="73"/>
      <c r="F330" s="23"/>
      <c r="G330" s="23"/>
      <c r="H330" s="23"/>
      <c r="I330" s="24"/>
      <c r="J330" s="74" t="str">
        <f t="shared" si="15"/>
        <v/>
      </c>
      <c r="K330" s="23"/>
      <c r="L330" s="8" t="e">
        <f>INDEX(リスト!D:D,MATCH(経費計算シート!D:D,リスト!E:E,0))</f>
        <v>#N/A</v>
      </c>
      <c r="M330" s="8">
        <f t="shared" si="16"/>
        <v>1</v>
      </c>
    </row>
    <row r="331" spans="1:13">
      <c r="A331" s="21"/>
      <c r="B331" s="22"/>
      <c r="C331" s="22"/>
      <c r="D331" s="16"/>
      <c r="E331" s="73"/>
      <c r="F331" s="23"/>
      <c r="G331" s="23"/>
      <c r="H331" s="23"/>
      <c r="I331" s="24"/>
      <c r="J331" s="74" t="str">
        <f t="shared" si="15"/>
        <v/>
      </c>
      <c r="K331" s="23"/>
      <c r="L331" s="8" t="e">
        <f>INDEX(リスト!D:D,MATCH(経費計算シート!D:D,リスト!E:E,0))</f>
        <v>#N/A</v>
      </c>
      <c r="M331" s="8">
        <f t="shared" si="16"/>
        <v>1</v>
      </c>
    </row>
    <row r="332" spans="1:13">
      <c r="A332" s="21"/>
      <c r="B332" s="22"/>
      <c r="C332" s="22"/>
      <c r="D332" s="16"/>
      <c r="E332" s="73"/>
      <c r="F332" s="23"/>
      <c r="G332" s="23"/>
      <c r="H332" s="23"/>
      <c r="I332" s="24"/>
      <c r="J332" s="74" t="str">
        <f t="shared" si="15"/>
        <v/>
      </c>
      <c r="K332" s="23"/>
      <c r="L332" s="8" t="e">
        <f>INDEX(リスト!D:D,MATCH(経費計算シート!D:D,リスト!E:E,0))</f>
        <v>#N/A</v>
      </c>
      <c r="M332" s="8">
        <f t="shared" si="16"/>
        <v>1</v>
      </c>
    </row>
    <row r="333" spans="1:13">
      <c r="A333" s="21"/>
      <c r="B333" s="22"/>
      <c r="C333" s="22"/>
      <c r="D333" s="16"/>
      <c r="E333" s="73"/>
      <c r="F333" s="23"/>
      <c r="G333" s="23"/>
      <c r="H333" s="23"/>
      <c r="I333" s="24"/>
      <c r="J333" s="74" t="str">
        <f t="shared" si="15"/>
        <v/>
      </c>
      <c r="K333" s="23"/>
      <c r="L333" s="8" t="e">
        <f>INDEX(リスト!D:D,MATCH(経費計算シート!D:D,リスト!E:E,0))</f>
        <v>#N/A</v>
      </c>
      <c r="M333" s="8">
        <f t="shared" si="16"/>
        <v>1</v>
      </c>
    </row>
    <row r="334" spans="1:13">
      <c r="A334" s="21"/>
      <c r="B334" s="22"/>
      <c r="C334" s="22"/>
      <c r="D334" s="16"/>
      <c r="E334" s="73"/>
      <c r="F334" s="23"/>
      <c r="G334" s="23"/>
      <c r="H334" s="23"/>
      <c r="I334" s="24"/>
      <c r="J334" s="74" t="str">
        <f t="shared" si="15"/>
        <v/>
      </c>
      <c r="K334" s="23"/>
      <c r="L334" s="8" t="e">
        <f>INDEX(リスト!D:D,MATCH(経費計算シート!D:D,リスト!E:E,0))</f>
        <v>#N/A</v>
      </c>
      <c r="M334" s="8">
        <f t="shared" si="16"/>
        <v>1</v>
      </c>
    </row>
    <row r="335" spans="1:13">
      <c r="A335" s="21"/>
      <c r="B335" s="22"/>
      <c r="C335" s="22"/>
      <c r="D335" s="16"/>
      <c r="E335" s="73"/>
      <c r="F335" s="23"/>
      <c r="G335" s="23"/>
      <c r="H335" s="23"/>
      <c r="I335" s="24"/>
      <c r="J335" s="74" t="str">
        <f t="shared" si="15"/>
        <v/>
      </c>
      <c r="K335" s="23"/>
      <c r="L335" s="8" t="e">
        <f>INDEX(リスト!D:D,MATCH(経費計算シート!D:D,リスト!E:E,0))</f>
        <v>#N/A</v>
      </c>
      <c r="M335" s="8">
        <f t="shared" si="16"/>
        <v>1</v>
      </c>
    </row>
    <row r="336" spans="1:13">
      <c r="A336" s="21"/>
      <c r="B336" s="22"/>
      <c r="C336" s="22"/>
      <c r="D336" s="16"/>
      <c r="E336" s="73"/>
      <c r="F336" s="23"/>
      <c r="G336" s="23"/>
      <c r="H336" s="23"/>
      <c r="I336" s="24"/>
      <c r="J336" s="74" t="str">
        <f t="shared" si="15"/>
        <v/>
      </c>
      <c r="K336" s="23"/>
      <c r="L336" s="8" t="e">
        <f>INDEX(リスト!D:D,MATCH(経費計算シート!D:D,リスト!E:E,0))</f>
        <v>#N/A</v>
      </c>
      <c r="M336" s="8">
        <f t="shared" si="16"/>
        <v>1</v>
      </c>
    </row>
    <row r="337" spans="1:13">
      <c r="A337" s="21"/>
      <c r="B337" s="22"/>
      <c r="C337" s="22"/>
      <c r="D337" s="16"/>
      <c r="E337" s="73"/>
      <c r="F337" s="23"/>
      <c r="G337" s="23"/>
      <c r="H337" s="23"/>
      <c r="I337" s="24"/>
      <c r="J337" s="74" t="str">
        <f t="shared" si="15"/>
        <v/>
      </c>
      <c r="K337" s="23"/>
      <c r="L337" s="8" t="e">
        <f>INDEX(リスト!D:D,MATCH(経費計算シート!D:D,リスト!E:E,0))</f>
        <v>#N/A</v>
      </c>
      <c r="M337" s="8">
        <f t="shared" si="16"/>
        <v>1</v>
      </c>
    </row>
    <row r="338" spans="1:13">
      <c r="A338" s="21"/>
      <c r="B338" s="22"/>
      <c r="C338" s="22"/>
      <c r="D338" s="16"/>
      <c r="E338" s="73"/>
      <c r="F338" s="23"/>
      <c r="G338" s="23"/>
      <c r="H338" s="23"/>
      <c r="I338" s="24"/>
      <c r="J338" s="74" t="str">
        <f t="shared" si="15"/>
        <v/>
      </c>
      <c r="K338" s="23"/>
      <c r="L338" s="8" t="e">
        <f>INDEX(リスト!D:D,MATCH(経費計算シート!D:D,リスト!E:E,0))</f>
        <v>#N/A</v>
      </c>
      <c r="M338" s="8">
        <f t="shared" si="16"/>
        <v>1</v>
      </c>
    </row>
    <row r="339" spans="1:13">
      <c r="A339" s="21"/>
      <c r="B339" s="22"/>
      <c r="C339" s="22"/>
      <c r="D339" s="16"/>
      <c r="E339" s="73"/>
      <c r="F339" s="23"/>
      <c r="G339" s="23"/>
      <c r="H339" s="23"/>
      <c r="I339" s="24"/>
      <c r="J339" s="74" t="str">
        <f t="shared" si="15"/>
        <v/>
      </c>
      <c r="K339" s="23"/>
      <c r="L339" s="8" t="e">
        <f>INDEX(リスト!D:D,MATCH(経費計算シート!D:D,リスト!E:E,0))</f>
        <v>#N/A</v>
      </c>
      <c r="M339" s="8">
        <f t="shared" si="16"/>
        <v>1</v>
      </c>
    </row>
    <row r="340" spans="1:13">
      <c r="A340" s="21"/>
      <c r="B340" s="22"/>
      <c r="C340" s="22"/>
      <c r="D340" s="16"/>
      <c r="E340" s="73"/>
      <c r="F340" s="23"/>
      <c r="G340" s="23"/>
      <c r="H340" s="23"/>
      <c r="I340" s="24"/>
      <c r="J340" s="74" t="str">
        <f t="shared" si="15"/>
        <v/>
      </c>
      <c r="K340" s="23"/>
      <c r="L340" s="8" t="e">
        <f>INDEX(リスト!D:D,MATCH(経費計算シート!D:D,リスト!E:E,0))</f>
        <v>#N/A</v>
      </c>
      <c r="M340" s="8">
        <f t="shared" si="16"/>
        <v>1</v>
      </c>
    </row>
    <row r="341" spans="1:13">
      <c r="A341" s="21"/>
      <c r="B341" s="22"/>
      <c r="C341" s="22"/>
      <c r="D341" s="16"/>
      <c r="E341" s="73"/>
      <c r="F341" s="23"/>
      <c r="G341" s="23"/>
      <c r="H341" s="23"/>
      <c r="I341" s="24"/>
      <c r="J341" s="74" t="str">
        <f t="shared" si="15"/>
        <v/>
      </c>
      <c r="K341" s="23"/>
      <c r="L341" s="8" t="e">
        <f>INDEX(リスト!D:D,MATCH(経費計算シート!D:D,リスト!E:E,0))</f>
        <v>#N/A</v>
      </c>
      <c r="M341" s="8">
        <f t="shared" si="16"/>
        <v>1</v>
      </c>
    </row>
    <row r="342" spans="1:13">
      <c r="A342" s="21"/>
      <c r="B342" s="22"/>
      <c r="C342" s="22"/>
      <c r="D342" s="16"/>
      <c r="E342" s="73"/>
      <c r="F342" s="23"/>
      <c r="G342" s="23"/>
      <c r="H342" s="23"/>
      <c r="I342" s="24"/>
      <c r="J342" s="74" t="str">
        <f t="shared" si="15"/>
        <v/>
      </c>
      <c r="K342" s="23"/>
      <c r="L342" s="8" t="e">
        <f>INDEX(リスト!D:D,MATCH(経費計算シート!D:D,リスト!E:E,0))</f>
        <v>#N/A</v>
      </c>
      <c r="M342" s="8">
        <f t="shared" si="16"/>
        <v>1</v>
      </c>
    </row>
    <row r="343" spans="1:13">
      <c r="A343" s="21"/>
      <c r="B343" s="22"/>
      <c r="C343" s="22"/>
      <c r="D343" s="16"/>
      <c r="E343" s="73"/>
      <c r="F343" s="23"/>
      <c r="G343" s="23"/>
      <c r="H343" s="23"/>
      <c r="I343" s="24"/>
      <c r="J343" s="74" t="str">
        <f t="shared" si="15"/>
        <v/>
      </c>
      <c r="K343" s="23"/>
      <c r="L343" s="8" t="e">
        <f>INDEX(リスト!D:D,MATCH(経費計算シート!D:D,リスト!E:E,0))</f>
        <v>#N/A</v>
      </c>
      <c r="M343" s="8">
        <f t="shared" si="16"/>
        <v>1</v>
      </c>
    </row>
    <row r="344" spans="1:13">
      <c r="A344" s="21"/>
      <c r="B344" s="22"/>
      <c r="C344" s="22"/>
      <c r="D344" s="16"/>
      <c r="E344" s="73"/>
      <c r="F344" s="23"/>
      <c r="G344" s="23"/>
      <c r="H344" s="23"/>
      <c r="I344" s="24"/>
      <c r="J344" s="74" t="str">
        <f t="shared" si="15"/>
        <v/>
      </c>
      <c r="K344" s="23"/>
      <c r="L344" s="8" t="e">
        <f>INDEX(リスト!D:D,MATCH(経費計算シート!D:D,リスト!E:E,0))</f>
        <v>#N/A</v>
      </c>
      <c r="M344" s="8">
        <f t="shared" si="16"/>
        <v>1</v>
      </c>
    </row>
    <row r="345" spans="1:13">
      <c r="A345" s="21"/>
      <c r="B345" s="22"/>
      <c r="C345" s="22"/>
      <c r="D345" s="16"/>
      <c r="E345" s="73"/>
      <c r="F345" s="23"/>
      <c r="G345" s="23"/>
      <c r="H345" s="23"/>
      <c r="I345" s="24"/>
      <c r="J345" s="74" t="str">
        <f t="shared" si="15"/>
        <v/>
      </c>
      <c r="K345" s="23"/>
      <c r="L345" s="8" t="e">
        <f>INDEX(リスト!D:D,MATCH(経費計算シート!D:D,リスト!E:E,0))</f>
        <v>#N/A</v>
      </c>
      <c r="M345" s="8">
        <f t="shared" si="16"/>
        <v>1</v>
      </c>
    </row>
    <row r="346" spans="1:13">
      <c r="A346" s="21"/>
      <c r="B346" s="22"/>
      <c r="C346" s="22"/>
      <c r="D346" s="16"/>
      <c r="E346" s="73"/>
      <c r="F346" s="23"/>
      <c r="G346" s="23"/>
      <c r="H346" s="23"/>
      <c r="I346" s="24"/>
      <c r="J346" s="74" t="str">
        <f t="shared" si="15"/>
        <v/>
      </c>
      <c r="K346" s="23"/>
      <c r="L346" s="8" t="e">
        <f>INDEX(リスト!D:D,MATCH(経費計算シート!D:D,リスト!E:E,0))</f>
        <v>#N/A</v>
      </c>
      <c r="M346" s="8">
        <f t="shared" si="16"/>
        <v>1</v>
      </c>
    </row>
    <row r="347" spans="1:13">
      <c r="A347" s="21"/>
      <c r="B347" s="22"/>
      <c r="C347" s="22"/>
      <c r="D347" s="16"/>
      <c r="E347" s="73"/>
      <c r="F347" s="23"/>
      <c r="G347" s="23"/>
      <c r="H347" s="23"/>
      <c r="I347" s="24"/>
      <c r="J347" s="74" t="str">
        <f t="shared" si="15"/>
        <v/>
      </c>
      <c r="K347" s="23"/>
      <c r="L347" s="8" t="e">
        <f>INDEX(リスト!D:D,MATCH(経費計算シート!D:D,リスト!E:E,0))</f>
        <v>#N/A</v>
      </c>
      <c r="M347" s="8">
        <f t="shared" si="16"/>
        <v>1</v>
      </c>
    </row>
    <row r="348" spans="1:13">
      <c r="A348" s="21"/>
      <c r="B348" s="22"/>
      <c r="C348" s="22"/>
      <c r="D348" s="16"/>
      <c r="E348" s="73"/>
      <c r="F348" s="23"/>
      <c r="G348" s="23"/>
      <c r="H348" s="23"/>
      <c r="I348" s="24"/>
      <c r="J348" s="74" t="str">
        <f t="shared" si="15"/>
        <v/>
      </c>
      <c r="K348" s="23"/>
      <c r="L348" s="8" t="e">
        <f>INDEX(リスト!D:D,MATCH(経費計算シート!D:D,リスト!E:E,0))</f>
        <v>#N/A</v>
      </c>
      <c r="M348" s="8">
        <f t="shared" si="16"/>
        <v>1</v>
      </c>
    </row>
    <row r="349" spans="1:13">
      <c r="A349" s="21"/>
      <c r="B349" s="22"/>
      <c r="C349" s="22"/>
      <c r="D349" s="16"/>
      <c r="E349" s="73"/>
      <c r="F349" s="23"/>
      <c r="G349" s="23"/>
      <c r="H349" s="23"/>
      <c r="I349" s="24"/>
      <c r="J349" s="74" t="str">
        <f t="shared" si="15"/>
        <v/>
      </c>
      <c r="K349" s="23"/>
      <c r="L349" s="8" t="e">
        <f>INDEX(リスト!D:D,MATCH(経費計算シート!D:D,リスト!E:E,0))</f>
        <v>#N/A</v>
      </c>
      <c r="M349" s="8">
        <f t="shared" si="16"/>
        <v>1</v>
      </c>
    </row>
    <row r="350" spans="1:13">
      <c r="A350" s="21"/>
      <c r="B350" s="22"/>
      <c r="C350" s="22"/>
      <c r="D350" s="16"/>
      <c r="E350" s="73"/>
      <c r="F350" s="23"/>
      <c r="G350" s="23"/>
      <c r="H350" s="23"/>
      <c r="I350" s="24"/>
      <c r="J350" s="74" t="str">
        <f t="shared" si="15"/>
        <v/>
      </c>
      <c r="K350" s="23"/>
      <c r="L350" s="8" t="e">
        <f>INDEX(リスト!D:D,MATCH(経費計算シート!D:D,リスト!E:E,0))</f>
        <v>#N/A</v>
      </c>
      <c r="M350" s="8">
        <f t="shared" si="16"/>
        <v>1</v>
      </c>
    </row>
    <row r="351" spans="1:13">
      <c r="A351" s="21"/>
      <c r="B351" s="22"/>
      <c r="C351" s="22"/>
      <c r="D351" s="16"/>
      <c r="E351" s="73"/>
      <c r="F351" s="23"/>
      <c r="G351" s="23"/>
      <c r="H351" s="23"/>
      <c r="I351" s="24"/>
      <c r="J351" s="74" t="str">
        <f t="shared" si="15"/>
        <v/>
      </c>
      <c r="K351" s="23"/>
      <c r="L351" s="8" t="e">
        <f>INDEX(リスト!D:D,MATCH(経費計算シート!D:D,リスト!E:E,0))</f>
        <v>#N/A</v>
      </c>
      <c r="M351" s="8">
        <f t="shared" si="16"/>
        <v>1</v>
      </c>
    </row>
    <row r="352" spans="1:13">
      <c r="A352" s="21"/>
      <c r="B352" s="22"/>
      <c r="C352" s="22"/>
      <c r="D352" s="16"/>
      <c r="E352" s="73"/>
      <c r="F352" s="23"/>
      <c r="G352" s="23"/>
      <c r="H352" s="23"/>
      <c r="I352" s="24"/>
      <c r="J352" s="74" t="str">
        <f t="shared" si="15"/>
        <v/>
      </c>
      <c r="K352" s="23"/>
      <c r="L352" s="8" t="e">
        <f>INDEX(リスト!D:D,MATCH(経費計算シート!D:D,リスト!E:E,0))</f>
        <v>#N/A</v>
      </c>
      <c r="M352" s="8">
        <f t="shared" si="16"/>
        <v>1</v>
      </c>
    </row>
    <row r="353" spans="1:13">
      <c r="A353" s="21"/>
      <c r="B353" s="22"/>
      <c r="C353" s="22"/>
      <c r="D353" s="16"/>
      <c r="E353" s="73"/>
      <c r="F353" s="23"/>
      <c r="G353" s="23"/>
      <c r="H353" s="23"/>
      <c r="I353" s="24"/>
      <c r="J353" s="74" t="str">
        <f t="shared" si="15"/>
        <v/>
      </c>
      <c r="K353" s="23"/>
      <c r="L353" s="8" t="e">
        <f>INDEX(リスト!D:D,MATCH(経費計算シート!D:D,リスト!E:E,0))</f>
        <v>#N/A</v>
      </c>
      <c r="M353" s="8">
        <f t="shared" si="16"/>
        <v>1</v>
      </c>
    </row>
    <row r="354" spans="1:13">
      <c r="A354" s="21"/>
      <c r="B354" s="22"/>
      <c r="C354" s="22"/>
      <c r="D354" s="16"/>
      <c r="E354" s="73"/>
      <c r="F354" s="23"/>
      <c r="G354" s="23"/>
      <c r="H354" s="23"/>
      <c r="I354" s="24"/>
      <c r="J354" s="74" t="str">
        <f t="shared" si="15"/>
        <v/>
      </c>
      <c r="K354" s="23"/>
      <c r="L354" s="8" t="e">
        <f>INDEX(リスト!D:D,MATCH(経費計算シート!D:D,リスト!E:E,0))</f>
        <v>#N/A</v>
      </c>
      <c r="M354" s="8">
        <f t="shared" si="16"/>
        <v>1</v>
      </c>
    </row>
    <row r="355" spans="1:13">
      <c r="A355" s="21"/>
      <c r="B355" s="22"/>
      <c r="C355" s="22"/>
      <c r="D355" s="16"/>
      <c r="E355" s="73"/>
      <c r="F355" s="23"/>
      <c r="G355" s="23"/>
      <c r="H355" s="23"/>
      <c r="I355" s="24"/>
      <c r="J355" s="74" t="str">
        <f t="shared" si="15"/>
        <v/>
      </c>
      <c r="K355" s="23"/>
      <c r="L355" s="8" t="e">
        <f>INDEX(リスト!D:D,MATCH(経費計算シート!D:D,リスト!E:E,0))</f>
        <v>#N/A</v>
      </c>
      <c r="M355" s="8">
        <f t="shared" si="16"/>
        <v>1</v>
      </c>
    </row>
    <row r="356" spans="1:13">
      <c r="A356" s="21"/>
      <c r="B356" s="22"/>
      <c r="C356" s="22"/>
      <c r="D356" s="16"/>
      <c r="E356" s="73"/>
      <c r="F356" s="23"/>
      <c r="G356" s="23"/>
      <c r="H356" s="23"/>
      <c r="I356" s="24"/>
      <c r="J356" s="74" t="str">
        <f t="shared" si="15"/>
        <v/>
      </c>
      <c r="K356" s="23"/>
      <c r="L356" s="8" t="e">
        <f>INDEX(リスト!D:D,MATCH(経費計算シート!D:D,リスト!E:E,0))</f>
        <v>#N/A</v>
      </c>
      <c r="M356" s="8">
        <f t="shared" si="16"/>
        <v>1</v>
      </c>
    </row>
    <row r="357" spans="1:13">
      <c r="A357" s="21"/>
      <c r="B357" s="22"/>
      <c r="C357" s="22"/>
      <c r="D357" s="16"/>
      <c r="E357" s="73"/>
      <c r="F357" s="23"/>
      <c r="G357" s="23"/>
      <c r="H357" s="23"/>
      <c r="I357" s="24"/>
      <c r="J357" s="74" t="str">
        <f t="shared" si="15"/>
        <v/>
      </c>
      <c r="K357" s="23"/>
      <c r="L357" s="8" t="e">
        <f>INDEX(リスト!D:D,MATCH(経費計算シート!D:D,リスト!E:E,0))</f>
        <v>#N/A</v>
      </c>
      <c r="M357" s="8">
        <f t="shared" si="16"/>
        <v>1</v>
      </c>
    </row>
    <row r="358" spans="1:13">
      <c r="A358" s="21"/>
      <c r="B358" s="22"/>
      <c r="C358" s="22"/>
      <c r="D358" s="16"/>
      <c r="E358" s="73"/>
      <c r="F358" s="23"/>
      <c r="G358" s="23"/>
      <c r="H358" s="23"/>
      <c r="I358" s="24"/>
      <c r="J358" s="74" t="str">
        <f t="shared" si="15"/>
        <v/>
      </c>
      <c r="K358" s="23"/>
      <c r="L358" s="8" t="e">
        <f>INDEX(リスト!D:D,MATCH(経費計算シート!D:D,リスト!E:E,0))</f>
        <v>#N/A</v>
      </c>
      <c r="M358" s="8">
        <f t="shared" si="16"/>
        <v>1</v>
      </c>
    </row>
    <row r="359" spans="1:13">
      <c r="A359" s="21"/>
      <c r="B359" s="22"/>
      <c r="C359" s="22"/>
      <c r="D359" s="16"/>
      <c r="E359" s="73"/>
      <c r="F359" s="23"/>
      <c r="G359" s="23"/>
      <c r="H359" s="23"/>
      <c r="I359" s="24"/>
      <c r="J359" s="74" t="str">
        <f t="shared" si="15"/>
        <v/>
      </c>
      <c r="K359" s="23"/>
      <c r="L359" s="8" t="e">
        <f>INDEX(リスト!D:D,MATCH(経費計算シート!D:D,リスト!E:E,0))</f>
        <v>#N/A</v>
      </c>
      <c r="M359" s="8">
        <f t="shared" si="16"/>
        <v>1</v>
      </c>
    </row>
    <row r="360" spans="1:13">
      <c r="A360" s="21"/>
      <c r="B360" s="22"/>
      <c r="C360" s="22"/>
      <c r="D360" s="16"/>
      <c r="E360" s="73"/>
      <c r="F360" s="23"/>
      <c r="G360" s="23"/>
      <c r="H360" s="23"/>
      <c r="I360" s="24"/>
      <c r="J360" s="74" t="str">
        <f t="shared" si="15"/>
        <v/>
      </c>
      <c r="K360" s="23"/>
      <c r="L360" s="8" t="e">
        <f>INDEX(リスト!D:D,MATCH(経費計算シート!D:D,リスト!E:E,0))</f>
        <v>#N/A</v>
      </c>
      <c r="M360" s="8">
        <f t="shared" si="16"/>
        <v>1</v>
      </c>
    </row>
    <row r="361" spans="1:13">
      <c r="A361" s="21"/>
      <c r="B361" s="22"/>
      <c r="C361" s="22"/>
      <c r="D361" s="16"/>
      <c r="E361" s="73"/>
      <c r="F361" s="23"/>
      <c r="G361" s="23"/>
      <c r="H361" s="23"/>
      <c r="I361" s="24"/>
      <c r="J361" s="74" t="str">
        <f t="shared" si="15"/>
        <v/>
      </c>
      <c r="K361" s="23"/>
      <c r="L361" s="8" t="e">
        <f>INDEX(リスト!D:D,MATCH(経費計算シート!D:D,リスト!E:E,0))</f>
        <v>#N/A</v>
      </c>
      <c r="M361" s="8">
        <f t="shared" si="16"/>
        <v>1</v>
      </c>
    </row>
    <row r="362" spans="1:13">
      <c r="A362" s="21"/>
      <c r="B362" s="22"/>
      <c r="C362" s="22"/>
      <c r="D362" s="16"/>
      <c r="E362" s="73"/>
      <c r="F362" s="23"/>
      <c r="G362" s="23"/>
      <c r="H362" s="23"/>
      <c r="I362" s="24"/>
      <c r="J362" s="74" t="str">
        <f t="shared" si="15"/>
        <v/>
      </c>
      <c r="K362" s="23"/>
      <c r="L362" s="8" t="e">
        <f>INDEX(リスト!D:D,MATCH(経費計算シート!D:D,リスト!E:E,0))</f>
        <v>#N/A</v>
      </c>
      <c r="M362" s="8">
        <f t="shared" si="16"/>
        <v>1</v>
      </c>
    </row>
    <row r="363" spans="1:13">
      <c r="A363" s="21"/>
      <c r="B363" s="22"/>
      <c r="C363" s="22"/>
      <c r="D363" s="16"/>
      <c r="E363" s="73"/>
      <c r="F363" s="23"/>
      <c r="G363" s="23"/>
      <c r="H363" s="23"/>
      <c r="I363" s="24"/>
      <c r="J363" s="74" t="str">
        <f t="shared" si="15"/>
        <v/>
      </c>
      <c r="K363" s="23"/>
      <c r="L363" s="8" t="e">
        <f>INDEX(リスト!D:D,MATCH(経費計算シート!D:D,リスト!E:E,0))</f>
        <v>#N/A</v>
      </c>
      <c r="M363" s="8">
        <f t="shared" si="16"/>
        <v>1</v>
      </c>
    </row>
    <row r="364" spans="1:13">
      <c r="A364" s="21"/>
      <c r="B364" s="22"/>
      <c r="C364" s="22"/>
      <c r="D364" s="16"/>
      <c r="E364" s="73"/>
      <c r="F364" s="23"/>
      <c r="G364" s="23"/>
      <c r="H364" s="23"/>
      <c r="I364" s="24"/>
      <c r="J364" s="74" t="str">
        <f t="shared" si="15"/>
        <v/>
      </c>
      <c r="K364" s="23"/>
      <c r="L364" s="8" t="e">
        <f>INDEX(リスト!D:D,MATCH(経費計算シート!D:D,リスト!E:E,0))</f>
        <v>#N/A</v>
      </c>
      <c r="M364" s="8">
        <f t="shared" si="16"/>
        <v>1</v>
      </c>
    </row>
    <row r="365" spans="1:13">
      <c r="A365" s="21"/>
      <c r="B365" s="22"/>
      <c r="C365" s="22"/>
      <c r="D365" s="16"/>
      <c r="E365" s="73"/>
      <c r="F365" s="23"/>
      <c r="G365" s="23"/>
      <c r="H365" s="23"/>
      <c r="I365" s="24"/>
      <c r="J365" s="74" t="str">
        <f t="shared" si="15"/>
        <v/>
      </c>
      <c r="K365" s="23"/>
      <c r="L365" s="8" t="e">
        <f>INDEX(リスト!D:D,MATCH(経費計算シート!D:D,リスト!E:E,0))</f>
        <v>#N/A</v>
      </c>
      <c r="M365" s="8">
        <f t="shared" si="16"/>
        <v>1</v>
      </c>
    </row>
    <row r="366" spans="1:13">
      <c r="A366" s="21"/>
      <c r="B366" s="22"/>
      <c r="C366" s="22"/>
      <c r="D366" s="16"/>
      <c r="E366" s="73"/>
      <c r="F366" s="23"/>
      <c r="G366" s="23"/>
      <c r="H366" s="23"/>
      <c r="I366" s="24"/>
      <c r="J366" s="74" t="str">
        <f t="shared" si="15"/>
        <v/>
      </c>
      <c r="K366" s="23"/>
      <c r="L366" s="8" t="e">
        <f>INDEX(リスト!D:D,MATCH(経費計算シート!D:D,リスト!E:E,0))</f>
        <v>#N/A</v>
      </c>
      <c r="M366" s="8">
        <f t="shared" si="16"/>
        <v>1</v>
      </c>
    </row>
    <row r="367" spans="1:13">
      <c r="A367" s="21"/>
      <c r="B367" s="22"/>
      <c r="C367" s="22"/>
      <c r="D367" s="16"/>
      <c r="E367" s="73"/>
      <c r="F367" s="23"/>
      <c r="G367" s="23"/>
      <c r="H367" s="23"/>
      <c r="I367" s="24"/>
      <c r="J367" s="74" t="str">
        <f t="shared" si="15"/>
        <v/>
      </c>
      <c r="K367" s="23"/>
      <c r="L367" s="8" t="e">
        <f>INDEX(リスト!D:D,MATCH(経費計算シート!D:D,リスト!E:E,0))</f>
        <v>#N/A</v>
      </c>
      <c r="M367" s="8">
        <f t="shared" si="16"/>
        <v>1</v>
      </c>
    </row>
    <row r="368" spans="1:13">
      <c r="A368" s="21"/>
      <c r="B368" s="22"/>
      <c r="C368" s="22"/>
      <c r="D368" s="16"/>
      <c r="E368" s="73"/>
      <c r="F368" s="23"/>
      <c r="G368" s="23"/>
      <c r="H368" s="23"/>
      <c r="I368" s="24"/>
      <c r="J368" s="74" t="str">
        <f t="shared" si="15"/>
        <v/>
      </c>
      <c r="K368" s="23"/>
      <c r="L368" s="8" t="e">
        <f>INDEX(リスト!D:D,MATCH(経費計算シート!D:D,リスト!E:E,0))</f>
        <v>#N/A</v>
      </c>
      <c r="M368" s="8">
        <f t="shared" si="16"/>
        <v>1</v>
      </c>
    </row>
    <row r="369" spans="1:13">
      <c r="A369" s="21"/>
      <c r="B369" s="22"/>
      <c r="C369" s="22"/>
      <c r="D369" s="16"/>
      <c r="E369" s="73"/>
      <c r="F369" s="23"/>
      <c r="G369" s="23"/>
      <c r="H369" s="23"/>
      <c r="I369" s="24"/>
      <c r="J369" s="74" t="str">
        <f t="shared" si="15"/>
        <v/>
      </c>
      <c r="K369" s="23"/>
      <c r="L369" s="8" t="e">
        <f>INDEX(リスト!D:D,MATCH(経費計算シート!D:D,リスト!E:E,0))</f>
        <v>#N/A</v>
      </c>
      <c r="M369" s="8">
        <f t="shared" si="16"/>
        <v>1</v>
      </c>
    </row>
    <row r="370" spans="1:13">
      <c r="A370" s="21"/>
      <c r="B370" s="22"/>
      <c r="C370" s="22"/>
      <c r="D370" s="16"/>
      <c r="E370" s="73"/>
      <c r="F370" s="23"/>
      <c r="G370" s="23"/>
      <c r="H370" s="23"/>
      <c r="I370" s="24"/>
      <c r="J370" s="74" t="str">
        <f t="shared" si="15"/>
        <v/>
      </c>
      <c r="K370" s="23"/>
      <c r="L370" s="8" t="e">
        <f>INDEX(リスト!D:D,MATCH(経費計算シート!D:D,リスト!E:E,0))</f>
        <v>#N/A</v>
      </c>
      <c r="M370" s="8">
        <f t="shared" si="16"/>
        <v>1</v>
      </c>
    </row>
    <row r="371" spans="1:13">
      <c r="A371" s="21"/>
      <c r="B371" s="22"/>
      <c r="C371" s="22"/>
      <c r="D371" s="16"/>
      <c r="E371" s="73"/>
      <c r="F371" s="23"/>
      <c r="G371" s="23"/>
      <c r="H371" s="23"/>
      <c r="I371" s="24"/>
      <c r="J371" s="74" t="str">
        <f t="shared" si="15"/>
        <v/>
      </c>
      <c r="K371" s="23"/>
      <c r="L371" s="8" t="e">
        <f>INDEX(リスト!D:D,MATCH(経費計算シート!D:D,リスト!E:E,0))</f>
        <v>#N/A</v>
      </c>
      <c r="M371" s="8">
        <f t="shared" si="16"/>
        <v>1</v>
      </c>
    </row>
    <row r="372" spans="1:13">
      <c r="A372" s="21"/>
      <c r="B372" s="22"/>
      <c r="C372" s="22"/>
      <c r="D372" s="16"/>
      <c r="E372" s="73"/>
      <c r="F372" s="23"/>
      <c r="G372" s="23"/>
      <c r="H372" s="23"/>
      <c r="I372" s="24"/>
      <c r="J372" s="74" t="str">
        <f t="shared" si="15"/>
        <v/>
      </c>
      <c r="K372" s="23"/>
      <c r="L372" s="8" t="e">
        <f>INDEX(リスト!D:D,MATCH(経費計算シート!D:D,リスト!E:E,0))</f>
        <v>#N/A</v>
      </c>
      <c r="M372" s="8">
        <f t="shared" si="16"/>
        <v>1</v>
      </c>
    </row>
    <row r="373" spans="1:13">
      <c r="A373" s="21"/>
      <c r="B373" s="22"/>
      <c r="C373" s="22"/>
      <c r="D373" s="16"/>
      <c r="E373" s="73"/>
      <c r="F373" s="23"/>
      <c r="G373" s="23"/>
      <c r="H373" s="23"/>
      <c r="I373" s="24"/>
      <c r="J373" s="74" t="str">
        <f t="shared" si="15"/>
        <v/>
      </c>
      <c r="K373" s="23"/>
      <c r="L373" s="8" t="e">
        <f>INDEX(リスト!D:D,MATCH(経費計算シート!D:D,リスト!E:E,0))</f>
        <v>#N/A</v>
      </c>
      <c r="M373" s="8">
        <f t="shared" si="16"/>
        <v>1</v>
      </c>
    </row>
    <row r="374" spans="1:13">
      <c r="A374" s="21"/>
      <c r="B374" s="22"/>
      <c r="C374" s="22"/>
      <c r="D374" s="16"/>
      <c r="E374" s="73"/>
      <c r="F374" s="23"/>
      <c r="G374" s="23"/>
      <c r="H374" s="23"/>
      <c r="I374" s="24"/>
      <c r="J374" s="74" t="str">
        <f t="shared" si="15"/>
        <v/>
      </c>
      <c r="K374" s="23"/>
      <c r="L374" s="8" t="e">
        <f>INDEX(リスト!D:D,MATCH(経費計算シート!D:D,リスト!E:E,0))</f>
        <v>#N/A</v>
      </c>
      <c r="M374" s="8">
        <f t="shared" si="16"/>
        <v>1</v>
      </c>
    </row>
    <row r="375" spans="1:13">
      <c r="A375" s="21"/>
      <c r="B375" s="22"/>
      <c r="C375" s="22"/>
      <c r="D375" s="16"/>
      <c r="E375" s="73"/>
      <c r="F375" s="23"/>
      <c r="G375" s="23"/>
      <c r="H375" s="23"/>
      <c r="I375" s="24"/>
      <c r="J375" s="74" t="str">
        <f t="shared" si="15"/>
        <v/>
      </c>
      <c r="K375" s="23"/>
      <c r="L375" s="8" t="e">
        <f>INDEX(リスト!D:D,MATCH(経費計算シート!D:D,リスト!E:E,0))</f>
        <v>#N/A</v>
      </c>
      <c r="M375" s="8">
        <f t="shared" si="16"/>
        <v>1</v>
      </c>
    </row>
    <row r="376" spans="1:13">
      <c r="A376" s="21"/>
      <c r="B376" s="22"/>
      <c r="C376" s="22"/>
      <c r="D376" s="16"/>
      <c r="E376" s="73"/>
      <c r="F376" s="23"/>
      <c r="G376" s="23"/>
      <c r="H376" s="23"/>
      <c r="I376" s="24"/>
      <c r="J376" s="74" t="str">
        <f t="shared" si="15"/>
        <v/>
      </c>
      <c r="K376" s="23"/>
      <c r="L376" s="8" t="e">
        <f>INDEX(リスト!D:D,MATCH(経費計算シート!D:D,リスト!E:E,0))</f>
        <v>#N/A</v>
      </c>
      <c r="M376" s="8">
        <f t="shared" si="16"/>
        <v>1</v>
      </c>
    </row>
    <row r="377" spans="1:13">
      <c r="A377" s="21"/>
      <c r="B377" s="22"/>
      <c r="C377" s="22"/>
      <c r="D377" s="16"/>
      <c r="E377" s="73"/>
      <c r="F377" s="23"/>
      <c r="G377" s="23"/>
      <c r="H377" s="23"/>
      <c r="I377" s="24"/>
      <c r="J377" s="74" t="str">
        <f t="shared" si="15"/>
        <v/>
      </c>
      <c r="K377" s="23"/>
      <c r="L377" s="8" t="e">
        <f>INDEX(リスト!D:D,MATCH(経費計算シート!D:D,リスト!E:E,0))</f>
        <v>#N/A</v>
      </c>
      <c r="M377" s="8">
        <f t="shared" si="16"/>
        <v>1</v>
      </c>
    </row>
    <row r="378" spans="1:13">
      <c r="A378" s="21"/>
      <c r="B378" s="22"/>
      <c r="C378" s="22"/>
      <c r="D378" s="16"/>
      <c r="E378" s="73"/>
      <c r="F378" s="23"/>
      <c r="G378" s="23"/>
      <c r="H378" s="23"/>
      <c r="I378" s="24"/>
      <c r="J378" s="74" t="str">
        <f t="shared" si="15"/>
        <v/>
      </c>
      <c r="K378" s="23"/>
      <c r="L378" s="8" t="e">
        <f>INDEX(リスト!D:D,MATCH(経費計算シート!D:D,リスト!E:E,0))</f>
        <v>#N/A</v>
      </c>
      <c r="M378" s="8">
        <f t="shared" si="16"/>
        <v>1</v>
      </c>
    </row>
    <row r="379" spans="1:13">
      <c r="A379" s="21"/>
      <c r="B379" s="22"/>
      <c r="C379" s="22"/>
      <c r="D379" s="16"/>
      <c r="E379" s="73"/>
      <c r="F379" s="23"/>
      <c r="G379" s="23"/>
      <c r="H379" s="23"/>
      <c r="I379" s="24"/>
      <c r="J379" s="74" t="str">
        <f t="shared" si="15"/>
        <v/>
      </c>
      <c r="K379" s="23"/>
      <c r="L379" s="8" t="e">
        <f>INDEX(リスト!D:D,MATCH(経費計算シート!D:D,リスト!E:E,0))</f>
        <v>#N/A</v>
      </c>
      <c r="M379" s="8">
        <f t="shared" si="16"/>
        <v>1</v>
      </c>
    </row>
    <row r="380" spans="1:13">
      <c r="A380" s="21"/>
      <c r="B380" s="22"/>
      <c r="C380" s="22"/>
      <c r="D380" s="16"/>
      <c r="E380" s="73"/>
      <c r="F380" s="23"/>
      <c r="G380" s="23"/>
      <c r="H380" s="23"/>
      <c r="I380" s="24"/>
      <c r="J380" s="74" t="str">
        <f t="shared" si="15"/>
        <v/>
      </c>
      <c r="K380" s="23"/>
      <c r="L380" s="8" t="e">
        <f>INDEX(リスト!D:D,MATCH(経費計算シート!D:D,リスト!E:E,0))</f>
        <v>#N/A</v>
      </c>
      <c r="M380" s="8">
        <f t="shared" si="16"/>
        <v>1</v>
      </c>
    </row>
    <row r="381" spans="1:13">
      <c r="A381" s="21"/>
      <c r="B381" s="22"/>
      <c r="C381" s="22"/>
      <c r="D381" s="16"/>
      <c r="E381" s="73"/>
      <c r="F381" s="23"/>
      <c r="G381" s="23"/>
      <c r="H381" s="23"/>
      <c r="I381" s="24"/>
      <c r="J381" s="74" t="str">
        <f t="shared" si="15"/>
        <v/>
      </c>
      <c r="K381" s="23"/>
      <c r="L381" s="8" t="e">
        <f>INDEX(リスト!D:D,MATCH(経費計算シート!D:D,リスト!E:E,0))</f>
        <v>#N/A</v>
      </c>
      <c r="M381" s="8">
        <f t="shared" si="16"/>
        <v>1</v>
      </c>
    </row>
    <row r="382" spans="1:13">
      <c r="A382" s="21"/>
      <c r="B382" s="22"/>
      <c r="C382" s="22"/>
      <c r="D382" s="16"/>
      <c r="E382" s="73"/>
      <c r="F382" s="23"/>
      <c r="G382" s="23"/>
      <c r="H382" s="23"/>
      <c r="I382" s="24"/>
      <c r="J382" s="74" t="str">
        <f t="shared" si="15"/>
        <v/>
      </c>
      <c r="K382" s="23"/>
      <c r="L382" s="8" t="e">
        <f>INDEX(リスト!D:D,MATCH(経費計算シート!D:D,リスト!E:E,0))</f>
        <v>#N/A</v>
      </c>
      <c r="M382" s="8">
        <f t="shared" si="16"/>
        <v>1</v>
      </c>
    </row>
    <row r="383" spans="1:13">
      <c r="A383" s="21"/>
      <c r="B383" s="22"/>
      <c r="C383" s="22"/>
      <c r="D383" s="16"/>
      <c r="E383" s="73"/>
      <c r="F383" s="23"/>
      <c r="G383" s="23"/>
      <c r="H383" s="23"/>
      <c r="I383" s="24"/>
      <c r="J383" s="74" t="str">
        <f t="shared" si="15"/>
        <v/>
      </c>
      <c r="K383" s="23"/>
      <c r="L383" s="8" t="e">
        <f>INDEX(リスト!D:D,MATCH(経費計算シート!D:D,リスト!E:E,0))</f>
        <v>#N/A</v>
      </c>
      <c r="M383" s="8">
        <f t="shared" si="16"/>
        <v>1</v>
      </c>
    </row>
    <row r="384" spans="1:13">
      <c r="A384" s="21"/>
      <c r="B384" s="22"/>
      <c r="C384" s="22"/>
      <c r="D384" s="16"/>
      <c r="E384" s="73"/>
      <c r="F384" s="23"/>
      <c r="G384" s="23"/>
      <c r="H384" s="23"/>
      <c r="I384" s="24"/>
      <c r="J384" s="74" t="str">
        <f t="shared" si="15"/>
        <v/>
      </c>
      <c r="K384" s="23"/>
      <c r="L384" s="8" t="e">
        <f>INDEX(リスト!D:D,MATCH(経費計算シート!D:D,リスト!E:E,0))</f>
        <v>#N/A</v>
      </c>
      <c r="M384" s="8">
        <f t="shared" si="16"/>
        <v>1</v>
      </c>
    </row>
    <row r="385" spans="1:13">
      <c r="A385" s="21"/>
      <c r="B385" s="22"/>
      <c r="C385" s="22"/>
      <c r="D385" s="16"/>
      <c r="E385" s="73"/>
      <c r="F385" s="23"/>
      <c r="G385" s="23"/>
      <c r="H385" s="23"/>
      <c r="I385" s="24"/>
      <c r="J385" s="74" t="str">
        <f t="shared" si="15"/>
        <v/>
      </c>
      <c r="K385" s="23"/>
      <c r="L385" s="8" t="e">
        <f>INDEX(リスト!D:D,MATCH(経費計算シート!D:D,リスト!E:E,0))</f>
        <v>#N/A</v>
      </c>
      <c r="M385" s="8">
        <f t="shared" si="16"/>
        <v>1</v>
      </c>
    </row>
    <row r="386" spans="1:13">
      <c r="A386" s="21"/>
      <c r="B386" s="22"/>
      <c r="C386" s="22"/>
      <c r="D386" s="16"/>
      <c r="E386" s="73"/>
      <c r="F386" s="23"/>
      <c r="G386" s="23"/>
      <c r="H386" s="23"/>
      <c r="I386" s="24"/>
      <c r="J386" s="74" t="str">
        <f t="shared" si="15"/>
        <v/>
      </c>
      <c r="K386" s="23"/>
      <c r="L386" s="8" t="e">
        <f>INDEX(リスト!D:D,MATCH(経費計算シート!D:D,リスト!E:E,0))</f>
        <v>#N/A</v>
      </c>
      <c r="M386" s="8">
        <f t="shared" si="16"/>
        <v>1</v>
      </c>
    </row>
    <row r="387" spans="1:13">
      <c r="A387" s="21"/>
      <c r="B387" s="22"/>
      <c r="C387" s="22"/>
      <c r="D387" s="16"/>
      <c r="E387" s="73"/>
      <c r="F387" s="23"/>
      <c r="G387" s="23"/>
      <c r="H387" s="23"/>
      <c r="I387" s="24"/>
      <c r="J387" s="74" t="str">
        <f t="shared" ref="J387:J450" si="17">IF(H387=0,"",IF(OR(I387=100,I387=""),H387,I387*H387))</f>
        <v/>
      </c>
      <c r="K387" s="23"/>
      <c r="L387" s="8" t="e">
        <f>INDEX(リスト!D:D,MATCH(経費計算シート!D:D,リスト!E:E,0))</f>
        <v>#N/A</v>
      </c>
      <c r="M387" s="8">
        <f t="shared" si="16"/>
        <v>1</v>
      </c>
    </row>
    <row r="388" spans="1:13">
      <c r="A388" s="21"/>
      <c r="B388" s="22"/>
      <c r="C388" s="22"/>
      <c r="D388" s="16"/>
      <c r="E388" s="73"/>
      <c r="F388" s="23"/>
      <c r="G388" s="23"/>
      <c r="H388" s="23"/>
      <c r="I388" s="24"/>
      <c r="J388" s="74" t="str">
        <f t="shared" si="17"/>
        <v/>
      </c>
      <c r="K388" s="23"/>
      <c r="L388" s="8" t="e">
        <f>INDEX(リスト!D:D,MATCH(経費計算シート!D:D,リスト!E:E,0))</f>
        <v>#N/A</v>
      </c>
      <c r="M388" s="8">
        <f t="shared" si="16"/>
        <v>1</v>
      </c>
    </row>
    <row r="389" spans="1:13">
      <c r="A389" s="21"/>
      <c r="B389" s="22"/>
      <c r="C389" s="22"/>
      <c r="D389" s="16"/>
      <c r="E389" s="73"/>
      <c r="F389" s="23"/>
      <c r="G389" s="23"/>
      <c r="H389" s="23"/>
      <c r="I389" s="24"/>
      <c r="J389" s="74" t="str">
        <f t="shared" si="17"/>
        <v/>
      </c>
      <c r="K389" s="23"/>
      <c r="L389" s="8" t="e">
        <f>INDEX(リスト!D:D,MATCH(経費計算シート!D:D,リスト!E:E,0))</f>
        <v>#N/A</v>
      </c>
      <c r="M389" s="8">
        <f t="shared" si="16"/>
        <v>1</v>
      </c>
    </row>
    <row r="390" spans="1:13">
      <c r="A390" s="21"/>
      <c r="B390" s="22"/>
      <c r="C390" s="22"/>
      <c r="D390" s="16"/>
      <c r="E390" s="73"/>
      <c r="F390" s="23"/>
      <c r="G390" s="23"/>
      <c r="H390" s="23"/>
      <c r="I390" s="24"/>
      <c r="J390" s="74" t="str">
        <f t="shared" si="17"/>
        <v/>
      </c>
      <c r="K390" s="23"/>
      <c r="L390" s="8" t="e">
        <f>INDEX(リスト!D:D,MATCH(経費計算シート!D:D,リスト!E:E,0))</f>
        <v>#N/A</v>
      </c>
      <c r="M390" s="8">
        <f t="shared" si="16"/>
        <v>1</v>
      </c>
    </row>
    <row r="391" spans="1:13">
      <c r="A391" s="21"/>
      <c r="B391" s="22"/>
      <c r="C391" s="22"/>
      <c r="D391" s="16"/>
      <c r="E391" s="73"/>
      <c r="F391" s="23"/>
      <c r="G391" s="23"/>
      <c r="H391" s="23"/>
      <c r="I391" s="24"/>
      <c r="J391" s="74" t="str">
        <f t="shared" si="17"/>
        <v/>
      </c>
      <c r="K391" s="23"/>
      <c r="L391" s="8" t="e">
        <f>INDEX(リスト!D:D,MATCH(経費計算シート!D:D,リスト!E:E,0))</f>
        <v>#N/A</v>
      </c>
      <c r="M391" s="8">
        <f t="shared" si="16"/>
        <v>1</v>
      </c>
    </row>
    <row r="392" spans="1:13">
      <c r="A392" s="21"/>
      <c r="B392" s="22"/>
      <c r="C392" s="22"/>
      <c r="D392" s="16"/>
      <c r="E392" s="73"/>
      <c r="F392" s="23"/>
      <c r="G392" s="23"/>
      <c r="H392" s="23"/>
      <c r="I392" s="24"/>
      <c r="J392" s="74" t="str">
        <f t="shared" si="17"/>
        <v/>
      </c>
      <c r="K392" s="23"/>
      <c r="L392" s="8" t="e">
        <f>INDEX(リスト!D:D,MATCH(経費計算シート!D:D,リスト!E:E,0))</f>
        <v>#N/A</v>
      </c>
      <c r="M392" s="8">
        <f t="shared" si="16"/>
        <v>1</v>
      </c>
    </row>
    <row r="393" spans="1:13">
      <c r="A393" s="21"/>
      <c r="B393" s="22"/>
      <c r="C393" s="22"/>
      <c r="D393" s="16"/>
      <c r="E393" s="73"/>
      <c r="F393" s="23"/>
      <c r="G393" s="23"/>
      <c r="H393" s="23"/>
      <c r="I393" s="24"/>
      <c r="J393" s="74" t="str">
        <f t="shared" si="17"/>
        <v/>
      </c>
      <c r="K393" s="23"/>
      <c r="L393" s="8" t="e">
        <f>INDEX(リスト!D:D,MATCH(経費計算シート!D:D,リスト!E:E,0))</f>
        <v>#N/A</v>
      </c>
      <c r="M393" s="8">
        <f t="shared" ref="M393:M456" si="18">IF(E393="共通",3,IF(E393="畜産（牛）",2,1))</f>
        <v>1</v>
      </c>
    </row>
    <row r="394" spans="1:13">
      <c r="A394" s="21"/>
      <c r="B394" s="22"/>
      <c r="C394" s="22"/>
      <c r="D394" s="16"/>
      <c r="E394" s="73"/>
      <c r="F394" s="23"/>
      <c r="G394" s="23"/>
      <c r="H394" s="23"/>
      <c r="I394" s="24"/>
      <c r="J394" s="74" t="str">
        <f t="shared" si="17"/>
        <v/>
      </c>
      <c r="K394" s="23"/>
      <c r="L394" s="8" t="e">
        <f>INDEX(リスト!D:D,MATCH(経費計算シート!D:D,リスト!E:E,0))</f>
        <v>#N/A</v>
      </c>
      <c r="M394" s="8">
        <f t="shared" si="18"/>
        <v>1</v>
      </c>
    </row>
    <row r="395" spans="1:13">
      <c r="A395" s="21"/>
      <c r="B395" s="22"/>
      <c r="C395" s="22"/>
      <c r="D395" s="16"/>
      <c r="E395" s="73"/>
      <c r="F395" s="23"/>
      <c r="G395" s="23"/>
      <c r="H395" s="23"/>
      <c r="I395" s="24"/>
      <c r="J395" s="74" t="str">
        <f t="shared" si="17"/>
        <v/>
      </c>
      <c r="K395" s="23"/>
      <c r="L395" s="8" t="e">
        <f>INDEX(リスト!D:D,MATCH(経費計算シート!D:D,リスト!E:E,0))</f>
        <v>#N/A</v>
      </c>
      <c r="M395" s="8">
        <f t="shared" si="18"/>
        <v>1</v>
      </c>
    </row>
    <row r="396" spans="1:13">
      <c r="A396" s="21"/>
      <c r="B396" s="22"/>
      <c r="C396" s="22"/>
      <c r="D396" s="16"/>
      <c r="E396" s="73"/>
      <c r="F396" s="23"/>
      <c r="G396" s="23"/>
      <c r="H396" s="23"/>
      <c r="I396" s="24"/>
      <c r="J396" s="74" t="str">
        <f t="shared" si="17"/>
        <v/>
      </c>
      <c r="K396" s="23"/>
      <c r="L396" s="8" t="e">
        <f>INDEX(リスト!D:D,MATCH(経費計算シート!D:D,リスト!E:E,0))</f>
        <v>#N/A</v>
      </c>
      <c r="M396" s="8">
        <f t="shared" si="18"/>
        <v>1</v>
      </c>
    </row>
    <row r="397" spans="1:13">
      <c r="A397" s="21"/>
      <c r="B397" s="22"/>
      <c r="C397" s="22"/>
      <c r="D397" s="16"/>
      <c r="E397" s="73"/>
      <c r="F397" s="23"/>
      <c r="G397" s="23"/>
      <c r="H397" s="23"/>
      <c r="I397" s="24"/>
      <c r="J397" s="74" t="str">
        <f t="shared" si="17"/>
        <v/>
      </c>
      <c r="K397" s="23"/>
      <c r="L397" s="8" t="e">
        <f>INDEX(リスト!D:D,MATCH(経費計算シート!D:D,リスト!E:E,0))</f>
        <v>#N/A</v>
      </c>
      <c r="M397" s="8">
        <f t="shared" si="18"/>
        <v>1</v>
      </c>
    </row>
    <row r="398" spans="1:13">
      <c r="A398" s="21"/>
      <c r="B398" s="22"/>
      <c r="C398" s="22"/>
      <c r="D398" s="16"/>
      <c r="E398" s="73"/>
      <c r="F398" s="23"/>
      <c r="G398" s="23"/>
      <c r="H398" s="23"/>
      <c r="I398" s="24"/>
      <c r="J398" s="74" t="str">
        <f t="shared" si="17"/>
        <v/>
      </c>
      <c r="K398" s="23"/>
      <c r="L398" s="8" t="e">
        <f>INDEX(リスト!D:D,MATCH(経費計算シート!D:D,リスト!E:E,0))</f>
        <v>#N/A</v>
      </c>
      <c r="M398" s="8">
        <f t="shared" si="18"/>
        <v>1</v>
      </c>
    </row>
    <row r="399" spans="1:13">
      <c r="A399" s="21"/>
      <c r="B399" s="22"/>
      <c r="C399" s="22"/>
      <c r="D399" s="16"/>
      <c r="E399" s="73"/>
      <c r="F399" s="23"/>
      <c r="G399" s="23"/>
      <c r="H399" s="23"/>
      <c r="I399" s="24"/>
      <c r="J399" s="74" t="str">
        <f t="shared" si="17"/>
        <v/>
      </c>
      <c r="K399" s="23"/>
      <c r="L399" s="8" t="e">
        <f>INDEX(リスト!D:D,MATCH(経費計算シート!D:D,リスト!E:E,0))</f>
        <v>#N/A</v>
      </c>
      <c r="M399" s="8">
        <f t="shared" si="18"/>
        <v>1</v>
      </c>
    </row>
    <row r="400" spans="1:13">
      <c r="A400" s="21"/>
      <c r="B400" s="22"/>
      <c r="C400" s="22"/>
      <c r="D400" s="16"/>
      <c r="E400" s="73"/>
      <c r="F400" s="23"/>
      <c r="G400" s="23"/>
      <c r="H400" s="23"/>
      <c r="I400" s="24"/>
      <c r="J400" s="74" t="str">
        <f t="shared" si="17"/>
        <v/>
      </c>
      <c r="K400" s="23"/>
      <c r="L400" s="8" t="e">
        <f>INDEX(リスト!D:D,MATCH(経費計算シート!D:D,リスト!E:E,0))</f>
        <v>#N/A</v>
      </c>
      <c r="M400" s="8">
        <f t="shared" si="18"/>
        <v>1</v>
      </c>
    </row>
    <row r="401" spans="1:13">
      <c r="A401" s="21"/>
      <c r="B401" s="22"/>
      <c r="C401" s="22"/>
      <c r="D401" s="16"/>
      <c r="E401" s="73"/>
      <c r="F401" s="23"/>
      <c r="G401" s="23"/>
      <c r="H401" s="23"/>
      <c r="I401" s="24"/>
      <c r="J401" s="74" t="str">
        <f t="shared" si="17"/>
        <v/>
      </c>
      <c r="K401" s="23"/>
      <c r="L401" s="8" t="e">
        <f>INDEX(リスト!D:D,MATCH(経費計算シート!D:D,リスト!E:E,0))</f>
        <v>#N/A</v>
      </c>
      <c r="M401" s="8">
        <f t="shared" si="18"/>
        <v>1</v>
      </c>
    </row>
    <row r="402" spans="1:13">
      <c r="A402" s="21"/>
      <c r="B402" s="22"/>
      <c r="C402" s="22"/>
      <c r="D402" s="16"/>
      <c r="E402" s="73"/>
      <c r="F402" s="23"/>
      <c r="G402" s="23"/>
      <c r="H402" s="23"/>
      <c r="I402" s="24"/>
      <c r="J402" s="74" t="str">
        <f t="shared" si="17"/>
        <v/>
      </c>
      <c r="K402" s="23"/>
      <c r="L402" s="8" t="e">
        <f>INDEX(リスト!D:D,MATCH(経費計算シート!D:D,リスト!E:E,0))</f>
        <v>#N/A</v>
      </c>
      <c r="M402" s="8">
        <f t="shared" si="18"/>
        <v>1</v>
      </c>
    </row>
    <row r="403" spans="1:13">
      <c r="A403" s="21"/>
      <c r="B403" s="22"/>
      <c r="C403" s="22"/>
      <c r="D403" s="16"/>
      <c r="E403" s="73"/>
      <c r="F403" s="23"/>
      <c r="G403" s="23"/>
      <c r="H403" s="23"/>
      <c r="I403" s="24"/>
      <c r="J403" s="74" t="str">
        <f t="shared" si="17"/>
        <v/>
      </c>
      <c r="K403" s="23"/>
      <c r="L403" s="8" t="e">
        <f>INDEX(リスト!D:D,MATCH(経費計算シート!D:D,リスト!E:E,0))</f>
        <v>#N/A</v>
      </c>
      <c r="M403" s="8">
        <f t="shared" si="18"/>
        <v>1</v>
      </c>
    </row>
    <row r="404" spans="1:13">
      <c r="A404" s="21"/>
      <c r="B404" s="22"/>
      <c r="C404" s="22"/>
      <c r="D404" s="16"/>
      <c r="E404" s="73"/>
      <c r="F404" s="23"/>
      <c r="G404" s="23"/>
      <c r="H404" s="23"/>
      <c r="I404" s="24"/>
      <c r="J404" s="74" t="str">
        <f t="shared" si="17"/>
        <v/>
      </c>
      <c r="K404" s="23"/>
      <c r="L404" s="8" t="e">
        <f>INDEX(リスト!D:D,MATCH(経費計算シート!D:D,リスト!E:E,0))</f>
        <v>#N/A</v>
      </c>
      <c r="M404" s="8">
        <f t="shared" si="18"/>
        <v>1</v>
      </c>
    </row>
    <row r="405" spans="1:13">
      <c r="A405" s="21"/>
      <c r="B405" s="22"/>
      <c r="C405" s="22"/>
      <c r="D405" s="16"/>
      <c r="E405" s="73"/>
      <c r="F405" s="23"/>
      <c r="G405" s="23"/>
      <c r="H405" s="23"/>
      <c r="I405" s="24"/>
      <c r="J405" s="74" t="str">
        <f t="shared" si="17"/>
        <v/>
      </c>
      <c r="K405" s="23"/>
      <c r="L405" s="8" t="e">
        <f>INDEX(リスト!D:D,MATCH(経費計算シート!D:D,リスト!E:E,0))</f>
        <v>#N/A</v>
      </c>
      <c r="M405" s="8">
        <f t="shared" si="18"/>
        <v>1</v>
      </c>
    </row>
    <row r="406" spans="1:13">
      <c r="A406" s="21"/>
      <c r="B406" s="22"/>
      <c r="C406" s="22"/>
      <c r="D406" s="16"/>
      <c r="E406" s="73"/>
      <c r="F406" s="23"/>
      <c r="G406" s="23"/>
      <c r="H406" s="23"/>
      <c r="I406" s="24"/>
      <c r="J406" s="74" t="str">
        <f t="shared" si="17"/>
        <v/>
      </c>
      <c r="K406" s="23"/>
      <c r="L406" s="8" t="e">
        <f>INDEX(リスト!D:D,MATCH(経費計算シート!D:D,リスト!E:E,0))</f>
        <v>#N/A</v>
      </c>
      <c r="M406" s="8">
        <f t="shared" si="18"/>
        <v>1</v>
      </c>
    </row>
    <row r="407" spans="1:13">
      <c r="A407" s="21"/>
      <c r="B407" s="22"/>
      <c r="C407" s="22"/>
      <c r="D407" s="16"/>
      <c r="E407" s="73"/>
      <c r="F407" s="23"/>
      <c r="G407" s="23"/>
      <c r="H407" s="23"/>
      <c r="I407" s="24"/>
      <c r="J407" s="74" t="str">
        <f t="shared" si="17"/>
        <v/>
      </c>
      <c r="K407" s="23"/>
      <c r="L407" s="8" t="e">
        <f>INDEX(リスト!D:D,MATCH(経費計算シート!D:D,リスト!E:E,0))</f>
        <v>#N/A</v>
      </c>
      <c r="M407" s="8">
        <f t="shared" si="18"/>
        <v>1</v>
      </c>
    </row>
    <row r="408" spans="1:13">
      <c r="A408" s="21"/>
      <c r="B408" s="22"/>
      <c r="C408" s="22"/>
      <c r="D408" s="16"/>
      <c r="E408" s="73"/>
      <c r="F408" s="23"/>
      <c r="G408" s="23"/>
      <c r="H408" s="23"/>
      <c r="I408" s="24"/>
      <c r="J408" s="74" t="str">
        <f t="shared" si="17"/>
        <v/>
      </c>
      <c r="K408" s="23"/>
      <c r="L408" s="8" t="e">
        <f>INDEX(リスト!D:D,MATCH(経費計算シート!D:D,リスト!E:E,0))</f>
        <v>#N/A</v>
      </c>
      <c r="M408" s="8">
        <f t="shared" si="18"/>
        <v>1</v>
      </c>
    </row>
    <row r="409" spans="1:13">
      <c r="A409" s="21"/>
      <c r="B409" s="22"/>
      <c r="C409" s="22"/>
      <c r="D409" s="16"/>
      <c r="E409" s="73"/>
      <c r="F409" s="23"/>
      <c r="G409" s="23"/>
      <c r="H409" s="23"/>
      <c r="I409" s="24"/>
      <c r="J409" s="74" t="str">
        <f t="shared" si="17"/>
        <v/>
      </c>
      <c r="K409" s="23"/>
      <c r="L409" s="8" t="e">
        <f>INDEX(リスト!D:D,MATCH(経費計算シート!D:D,リスト!E:E,0))</f>
        <v>#N/A</v>
      </c>
      <c r="M409" s="8">
        <f t="shared" si="18"/>
        <v>1</v>
      </c>
    </row>
    <row r="410" spans="1:13">
      <c r="A410" s="21"/>
      <c r="B410" s="22"/>
      <c r="C410" s="22"/>
      <c r="D410" s="16"/>
      <c r="E410" s="73"/>
      <c r="F410" s="23"/>
      <c r="G410" s="23"/>
      <c r="H410" s="23"/>
      <c r="I410" s="24"/>
      <c r="J410" s="74" t="str">
        <f t="shared" si="17"/>
        <v/>
      </c>
      <c r="K410" s="23"/>
      <c r="L410" s="8" t="e">
        <f>INDEX(リスト!D:D,MATCH(経費計算シート!D:D,リスト!E:E,0))</f>
        <v>#N/A</v>
      </c>
      <c r="M410" s="8">
        <f t="shared" si="18"/>
        <v>1</v>
      </c>
    </row>
    <row r="411" spans="1:13">
      <c r="A411" s="21"/>
      <c r="B411" s="22"/>
      <c r="C411" s="22"/>
      <c r="D411" s="16"/>
      <c r="E411" s="73"/>
      <c r="F411" s="23"/>
      <c r="G411" s="23"/>
      <c r="H411" s="23"/>
      <c r="I411" s="24"/>
      <c r="J411" s="74" t="str">
        <f t="shared" si="17"/>
        <v/>
      </c>
      <c r="K411" s="23"/>
      <c r="L411" s="8" t="e">
        <f>INDEX(リスト!D:D,MATCH(経費計算シート!D:D,リスト!E:E,0))</f>
        <v>#N/A</v>
      </c>
      <c r="M411" s="8">
        <f t="shared" si="18"/>
        <v>1</v>
      </c>
    </row>
    <row r="412" spans="1:13">
      <c r="A412" s="21"/>
      <c r="B412" s="22"/>
      <c r="C412" s="22"/>
      <c r="D412" s="16"/>
      <c r="E412" s="73"/>
      <c r="F412" s="23"/>
      <c r="G412" s="23"/>
      <c r="H412" s="23"/>
      <c r="I412" s="24"/>
      <c r="J412" s="74" t="str">
        <f t="shared" si="17"/>
        <v/>
      </c>
      <c r="K412" s="23"/>
      <c r="L412" s="8" t="e">
        <f>INDEX(リスト!D:D,MATCH(経費計算シート!D:D,リスト!E:E,0))</f>
        <v>#N/A</v>
      </c>
      <c r="M412" s="8">
        <f t="shared" si="18"/>
        <v>1</v>
      </c>
    </row>
    <row r="413" spans="1:13">
      <c r="A413" s="21"/>
      <c r="B413" s="22"/>
      <c r="C413" s="22"/>
      <c r="D413" s="16"/>
      <c r="E413" s="73"/>
      <c r="F413" s="23"/>
      <c r="G413" s="23"/>
      <c r="H413" s="23"/>
      <c r="I413" s="24"/>
      <c r="J413" s="74" t="str">
        <f t="shared" si="17"/>
        <v/>
      </c>
      <c r="K413" s="23"/>
      <c r="L413" s="8" t="e">
        <f>INDEX(リスト!D:D,MATCH(経費計算シート!D:D,リスト!E:E,0))</f>
        <v>#N/A</v>
      </c>
      <c r="M413" s="8">
        <f t="shared" si="18"/>
        <v>1</v>
      </c>
    </row>
    <row r="414" spans="1:13">
      <c r="A414" s="21"/>
      <c r="B414" s="22"/>
      <c r="C414" s="22"/>
      <c r="D414" s="16"/>
      <c r="E414" s="73"/>
      <c r="F414" s="23"/>
      <c r="G414" s="23"/>
      <c r="H414" s="23"/>
      <c r="I414" s="24"/>
      <c r="J414" s="74" t="str">
        <f t="shared" si="17"/>
        <v/>
      </c>
      <c r="K414" s="23"/>
      <c r="L414" s="8" t="e">
        <f>INDEX(リスト!D:D,MATCH(経費計算シート!D:D,リスト!E:E,0))</f>
        <v>#N/A</v>
      </c>
      <c r="M414" s="8">
        <f t="shared" si="18"/>
        <v>1</v>
      </c>
    </row>
    <row r="415" spans="1:13">
      <c r="A415" s="21"/>
      <c r="B415" s="22"/>
      <c r="C415" s="22"/>
      <c r="D415" s="16"/>
      <c r="E415" s="73"/>
      <c r="F415" s="23"/>
      <c r="G415" s="23"/>
      <c r="H415" s="23"/>
      <c r="I415" s="24"/>
      <c r="J415" s="74" t="str">
        <f t="shared" si="17"/>
        <v/>
      </c>
      <c r="K415" s="23"/>
      <c r="L415" s="8" t="e">
        <f>INDEX(リスト!D:D,MATCH(経費計算シート!D:D,リスト!E:E,0))</f>
        <v>#N/A</v>
      </c>
      <c r="M415" s="8">
        <f t="shared" si="18"/>
        <v>1</v>
      </c>
    </row>
    <row r="416" spans="1:13">
      <c r="A416" s="21"/>
      <c r="B416" s="22"/>
      <c r="C416" s="22"/>
      <c r="D416" s="16"/>
      <c r="E416" s="73"/>
      <c r="F416" s="23"/>
      <c r="G416" s="23"/>
      <c r="H416" s="23"/>
      <c r="I416" s="24"/>
      <c r="J416" s="74" t="str">
        <f t="shared" si="17"/>
        <v/>
      </c>
      <c r="K416" s="23"/>
      <c r="L416" s="8" t="e">
        <f>INDEX(リスト!D:D,MATCH(経費計算シート!D:D,リスト!E:E,0))</f>
        <v>#N/A</v>
      </c>
      <c r="M416" s="8">
        <f t="shared" si="18"/>
        <v>1</v>
      </c>
    </row>
    <row r="417" spans="1:13">
      <c r="A417" s="21"/>
      <c r="B417" s="22"/>
      <c r="C417" s="22"/>
      <c r="D417" s="16"/>
      <c r="E417" s="73"/>
      <c r="F417" s="23"/>
      <c r="G417" s="23"/>
      <c r="H417" s="23"/>
      <c r="I417" s="24"/>
      <c r="J417" s="74" t="str">
        <f t="shared" si="17"/>
        <v/>
      </c>
      <c r="K417" s="23"/>
      <c r="L417" s="8" t="e">
        <f>INDEX(リスト!D:D,MATCH(経費計算シート!D:D,リスト!E:E,0))</f>
        <v>#N/A</v>
      </c>
      <c r="M417" s="8">
        <f t="shared" si="18"/>
        <v>1</v>
      </c>
    </row>
    <row r="418" spans="1:13">
      <c r="A418" s="21"/>
      <c r="B418" s="22"/>
      <c r="C418" s="22"/>
      <c r="D418" s="16"/>
      <c r="E418" s="73"/>
      <c r="F418" s="23"/>
      <c r="G418" s="23"/>
      <c r="H418" s="23"/>
      <c r="I418" s="24"/>
      <c r="J418" s="74" t="str">
        <f t="shared" si="17"/>
        <v/>
      </c>
      <c r="K418" s="23"/>
      <c r="L418" s="8" t="e">
        <f>INDEX(リスト!D:D,MATCH(経費計算シート!D:D,リスト!E:E,0))</f>
        <v>#N/A</v>
      </c>
      <c r="M418" s="8">
        <f t="shared" si="18"/>
        <v>1</v>
      </c>
    </row>
    <row r="419" spans="1:13">
      <c r="A419" s="21"/>
      <c r="B419" s="22"/>
      <c r="C419" s="22"/>
      <c r="D419" s="16"/>
      <c r="E419" s="73"/>
      <c r="F419" s="23"/>
      <c r="G419" s="23"/>
      <c r="H419" s="23"/>
      <c r="I419" s="24"/>
      <c r="J419" s="74" t="str">
        <f t="shared" si="17"/>
        <v/>
      </c>
      <c r="K419" s="23"/>
      <c r="L419" s="8" t="e">
        <f>INDEX(リスト!D:D,MATCH(経費計算シート!D:D,リスト!E:E,0))</f>
        <v>#N/A</v>
      </c>
      <c r="M419" s="8">
        <f t="shared" si="18"/>
        <v>1</v>
      </c>
    </row>
    <row r="420" spans="1:13">
      <c r="A420" s="21"/>
      <c r="B420" s="22"/>
      <c r="C420" s="22"/>
      <c r="D420" s="16"/>
      <c r="E420" s="73"/>
      <c r="F420" s="23"/>
      <c r="G420" s="23"/>
      <c r="H420" s="23"/>
      <c r="I420" s="24"/>
      <c r="J420" s="74" t="str">
        <f t="shared" si="17"/>
        <v/>
      </c>
      <c r="K420" s="23"/>
      <c r="L420" s="8" t="e">
        <f>INDEX(リスト!D:D,MATCH(経費計算シート!D:D,リスト!E:E,0))</f>
        <v>#N/A</v>
      </c>
      <c r="M420" s="8">
        <f t="shared" si="18"/>
        <v>1</v>
      </c>
    </row>
    <row r="421" spans="1:13">
      <c r="A421" s="21"/>
      <c r="B421" s="22"/>
      <c r="C421" s="22"/>
      <c r="D421" s="16"/>
      <c r="E421" s="73"/>
      <c r="F421" s="23"/>
      <c r="G421" s="23"/>
      <c r="H421" s="23"/>
      <c r="I421" s="24"/>
      <c r="J421" s="74" t="str">
        <f t="shared" si="17"/>
        <v/>
      </c>
      <c r="K421" s="23"/>
      <c r="L421" s="8" t="e">
        <f>INDEX(リスト!D:D,MATCH(経費計算シート!D:D,リスト!E:E,0))</f>
        <v>#N/A</v>
      </c>
      <c r="M421" s="8">
        <f t="shared" si="18"/>
        <v>1</v>
      </c>
    </row>
    <row r="422" spans="1:13">
      <c r="A422" s="21"/>
      <c r="B422" s="22"/>
      <c r="C422" s="22"/>
      <c r="D422" s="16"/>
      <c r="E422" s="73"/>
      <c r="F422" s="23"/>
      <c r="G422" s="23"/>
      <c r="H422" s="23"/>
      <c r="I422" s="24"/>
      <c r="J422" s="74" t="str">
        <f t="shared" si="17"/>
        <v/>
      </c>
      <c r="K422" s="23"/>
      <c r="L422" s="8" t="e">
        <f>INDEX(リスト!D:D,MATCH(経費計算シート!D:D,リスト!E:E,0))</f>
        <v>#N/A</v>
      </c>
      <c r="M422" s="8">
        <f t="shared" si="18"/>
        <v>1</v>
      </c>
    </row>
    <row r="423" spans="1:13">
      <c r="A423" s="21"/>
      <c r="B423" s="22"/>
      <c r="C423" s="22"/>
      <c r="D423" s="16"/>
      <c r="E423" s="73"/>
      <c r="F423" s="23"/>
      <c r="G423" s="23"/>
      <c r="H423" s="23"/>
      <c r="I423" s="24"/>
      <c r="J423" s="74" t="str">
        <f t="shared" si="17"/>
        <v/>
      </c>
      <c r="K423" s="23"/>
      <c r="L423" s="8" t="e">
        <f>INDEX(リスト!D:D,MATCH(経費計算シート!D:D,リスト!E:E,0))</f>
        <v>#N/A</v>
      </c>
      <c r="M423" s="8">
        <f t="shared" si="18"/>
        <v>1</v>
      </c>
    </row>
    <row r="424" spans="1:13">
      <c r="A424" s="21"/>
      <c r="B424" s="22"/>
      <c r="C424" s="22"/>
      <c r="D424" s="16"/>
      <c r="E424" s="73"/>
      <c r="F424" s="23"/>
      <c r="G424" s="23"/>
      <c r="H424" s="23"/>
      <c r="I424" s="24"/>
      <c r="J424" s="74" t="str">
        <f t="shared" si="17"/>
        <v/>
      </c>
      <c r="K424" s="23"/>
      <c r="L424" s="8" t="e">
        <f>INDEX(リスト!D:D,MATCH(経費計算シート!D:D,リスト!E:E,0))</f>
        <v>#N/A</v>
      </c>
      <c r="M424" s="8">
        <f t="shared" si="18"/>
        <v>1</v>
      </c>
    </row>
    <row r="425" spans="1:13">
      <c r="A425" s="21"/>
      <c r="B425" s="22"/>
      <c r="C425" s="22"/>
      <c r="D425" s="16"/>
      <c r="E425" s="73"/>
      <c r="F425" s="23"/>
      <c r="G425" s="23"/>
      <c r="H425" s="23"/>
      <c r="I425" s="24"/>
      <c r="J425" s="74" t="str">
        <f t="shared" si="17"/>
        <v/>
      </c>
      <c r="K425" s="23"/>
      <c r="L425" s="8" t="e">
        <f>INDEX(リスト!D:D,MATCH(経費計算シート!D:D,リスト!E:E,0))</f>
        <v>#N/A</v>
      </c>
      <c r="M425" s="8">
        <f t="shared" si="18"/>
        <v>1</v>
      </c>
    </row>
    <row r="426" spans="1:13">
      <c r="A426" s="21"/>
      <c r="B426" s="22"/>
      <c r="C426" s="22"/>
      <c r="D426" s="16"/>
      <c r="E426" s="73"/>
      <c r="F426" s="23"/>
      <c r="G426" s="23"/>
      <c r="H426" s="23"/>
      <c r="I426" s="24"/>
      <c r="J426" s="74" t="str">
        <f t="shared" si="17"/>
        <v/>
      </c>
      <c r="K426" s="23"/>
      <c r="L426" s="8" t="e">
        <f>INDEX(リスト!D:D,MATCH(経費計算シート!D:D,リスト!E:E,0))</f>
        <v>#N/A</v>
      </c>
      <c r="M426" s="8">
        <f t="shared" si="18"/>
        <v>1</v>
      </c>
    </row>
    <row r="427" spans="1:13">
      <c r="A427" s="21"/>
      <c r="B427" s="22"/>
      <c r="C427" s="22"/>
      <c r="D427" s="16"/>
      <c r="E427" s="73"/>
      <c r="F427" s="23"/>
      <c r="G427" s="23"/>
      <c r="H427" s="23"/>
      <c r="I427" s="24"/>
      <c r="J427" s="74" t="str">
        <f t="shared" si="17"/>
        <v/>
      </c>
      <c r="K427" s="23"/>
      <c r="L427" s="8" t="e">
        <f>INDEX(リスト!D:D,MATCH(経費計算シート!D:D,リスト!E:E,0))</f>
        <v>#N/A</v>
      </c>
      <c r="M427" s="8">
        <f t="shared" si="18"/>
        <v>1</v>
      </c>
    </row>
    <row r="428" spans="1:13">
      <c r="A428" s="21"/>
      <c r="B428" s="22"/>
      <c r="C428" s="22"/>
      <c r="D428" s="16"/>
      <c r="E428" s="73"/>
      <c r="F428" s="23"/>
      <c r="G428" s="23"/>
      <c r="H428" s="23"/>
      <c r="I428" s="24"/>
      <c r="J428" s="74" t="str">
        <f t="shared" si="17"/>
        <v/>
      </c>
      <c r="K428" s="23"/>
      <c r="L428" s="8" t="e">
        <f>INDEX(リスト!D:D,MATCH(経費計算シート!D:D,リスト!E:E,0))</f>
        <v>#N/A</v>
      </c>
      <c r="M428" s="8">
        <f t="shared" si="18"/>
        <v>1</v>
      </c>
    </row>
    <row r="429" spans="1:13">
      <c r="A429" s="21"/>
      <c r="B429" s="22"/>
      <c r="C429" s="22"/>
      <c r="D429" s="16"/>
      <c r="E429" s="73"/>
      <c r="F429" s="23"/>
      <c r="G429" s="23"/>
      <c r="H429" s="23"/>
      <c r="I429" s="24"/>
      <c r="J429" s="74" t="str">
        <f t="shared" si="17"/>
        <v/>
      </c>
      <c r="K429" s="23"/>
      <c r="L429" s="8" t="e">
        <f>INDEX(リスト!D:D,MATCH(経費計算シート!D:D,リスト!E:E,0))</f>
        <v>#N/A</v>
      </c>
      <c r="M429" s="8">
        <f t="shared" si="18"/>
        <v>1</v>
      </c>
    </row>
    <row r="430" spans="1:13">
      <c r="A430" s="21"/>
      <c r="B430" s="22"/>
      <c r="C430" s="22"/>
      <c r="D430" s="16"/>
      <c r="E430" s="73"/>
      <c r="F430" s="23"/>
      <c r="G430" s="23"/>
      <c r="H430" s="23"/>
      <c r="I430" s="24"/>
      <c r="J430" s="74" t="str">
        <f t="shared" si="17"/>
        <v/>
      </c>
      <c r="K430" s="23"/>
      <c r="L430" s="8" t="e">
        <f>INDEX(リスト!D:D,MATCH(経費計算シート!D:D,リスト!E:E,0))</f>
        <v>#N/A</v>
      </c>
      <c r="M430" s="8">
        <f t="shared" si="18"/>
        <v>1</v>
      </c>
    </row>
    <row r="431" spans="1:13">
      <c r="A431" s="21"/>
      <c r="B431" s="22"/>
      <c r="C431" s="22"/>
      <c r="D431" s="16"/>
      <c r="E431" s="73"/>
      <c r="F431" s="23"/>
      <c r="G431" s="23"/>
      <c r="H431" s="23"/>
      <c r="I431" s="24"/>
      <c r="J431" s="74" t="str">
        <f t="shared" si="17"/>
        <v/>
      </c>
      <c r="K431" s="23"/>
      <c r="L431" s="8" t="e">
        <f>INDEX(リスト!D:D,MATCH(経費計算シート!D:D,リスト!E:E,0))</f>
        <v>#N/A</v>
      </c>
      <c r="M431" s="8">
        <f t="shared" si="18"/>
        <v>1</v>
      </c>
    </row>
    <row r="432" spans="1:13">
      <c r="A432" s="21"/>
      <c r="B432" s="22"/>
      <c r="C432" s="22"/>
      <c r="D432" s="16"/>
      <c r="E432" s="73"/>
      <c r="F432" s="23"/>
      <c r="G432" s="23"/>
      <c r="H432" s="23"/>
      <c r="I432" s="24"/>
      <c r="J432" s="74" t="str">
        <f t="shared" si="17"/>
        <v/>
      </c>
      <c r="K432" s="23"/>
      <c r="L432" s="8" t="e">
        <f>INDEX(リスト!D:D,MATCH(経費計算シート!D:D,リスト!E:E,0))</f>
        <v>#N/A</v>
      </c>
      <c r="M432" s="8">
        <f t="shared" si="18"/>
        <v>1</v>
      </c>
    </row>
    <row r="433" spans="1:13">
      <c r="A433" s="21"/>
      <c r="B433" s="22"/>
      <c r="C433" s="22"/>
      <c r="D433" s="16"/>
      <c r="E433" s="73"/>
      <c r="F433" s="23"/>
      <c r="G433" s="23"/>
      <c r="H433" s="23"/>
      <c r="I433" s="24"/>
      <c r="J433" s="74" t="str">
        <f t="shared" si="17"/>
        <v/>
      </c>
      <c r="K433" s="23"/>
      <c r="L433" s="8" t="e">
        <f>INDEX(リスト!D:D,MATCH(経費計算シート!D:D,リスト!E:E,0))</f>
        <v>#N/A</v>
      </c>
      <c r="M433" s="8">
        <f t="shared" si="18"/>
        <v>1</v>
      </c>
    </row>
    <row r="434" spans="1:13">
      <c r="A434" s="21"/>
      <c r="B434" s="22"/>
      <c r="C434" s="22"/>
      <c r="D434" s="16"/>
      <c r="E434" s="73"/>
      <c r="F434" s="23"/>
      <c r="G434" s="23"/>
      <c r="H434" s="23"/>
      <c r="I434" s="24"/>
      <c r="J434" s="74" t="str">
        <f t="shared" si="17"/>
        <v/>
      </c>
      <c r="K434" s="23"/>
      <c r="L434" s="8" t="e">
        <f>INDEX(リスト!D:D,MATCH(経費計算シート!D:D,リスト!E:E,0))</f>
        <v>#N/A</v>
      </c>
      <c r="M434" s="8">
        <f t="shared" si="18"/>
        <v>1</v>
      </c>
    </row>
    <row r="435" spans="1:13">
      <c r="A435" s="21"/>
      <c r="B435" s="22"/>
      <c r="C435" s="22"/>
      <c r="D435" s="16"/>
      <c r="E435" s="73"/>
      <c r="F435" s="23"/>
      <c r="G435" s="23"/>
      <c r="H435" s="23"/>
      <c r="I435" s="24"/>
      <c r="J435" s="74" t="str">
        <f t="shared" si="17"/>
        <v/>
      </c>
      <c r="K435" s="23"/>
      <c r="L435" s="8" t="e">
        <f>INDEX(リスト!D:D,MATCH(経費計算シート!D:D,リスト!E:E,0))</f>
        <v>#N/A</v>
      </c>
      <c r="M435" s="8">
        <f t="shared" si="18"/>
        <v>1</v>
      </c>
    </row>
    <row r="436" spans="1:13">
      <c r="A436" s="21"/>
      <c r="B436" s="22"/>
      <c r="C436" s="22"/>
      <c r="D436" s="16"/>
      <c r="E436" s="73"/>
      <c r="F436" s="23"/>
      <c r="G436" s="23"/>
      <c r="H436" s="23"/>
      <c r="I436" s="24"/>
      <c r="J436" s="74" t="str">
        <f t="shared" si="17"/>
        <v/>
      </c>
      <c r="K436" s="23"/>
      <c r="L436" s="8" t="e">
        <f>INDEX(リスト!D:D,MATCH(経費計算シート!D:D,リスト!E:E,0))</f>
        <v>#N/A</v>
      </c>
      <c r="M436" s="8">
        <f t="shared" si="18"/>
        <v>1</v>
      </c>
    </row>
    <row r="437" spans="1:13">
      <c r="A437" s="21"/>
      <c r="B437" s="22"/>
      <c r="C437" s="22"/>
      <c r="D437" s="16"/>
      <c r="E437" s="73"/>
      <c r="F437" s="23"/>
      <c r="G437" s="23"/>
      <c r="H437" s="23"/>
      <c r="I437" s="24"/>
      <c r="J437" s="74" t="str">
        <f t="shared" si="17"/>
        <v/>
      </c>
      <c r="K437" s="23"/>
      <c r="L437" s="8" t="e">
        <f>INDEX(リスト!D:D,MATCH(経費計算シート!D:D,リスト!E:E,0))</f>
        <v>#N/A</v>
      </c>
      <c r="M437" s="8">
        <f t="shared" si="18"/>
        <v>1</v>
      </c>
    </row>
    <row r="438" spans="1:13">
      <c r="A438" s="21"/>
      <c r="B438" s="22"/>
      <c r="C438" s="22"/>
      <c r="D438" s="16"/>
      <c r="E438" s="73"/>
      <c r="F438" s="23"/>
      <c r="G438" s="23"/>
      <c r="H438" s="23"/>
      <c r="I438" s="24"/>
      <c r="J438" s="74" t="str">
        <f t="shared" si="17"/>
        <v/>
      </c>
      <c r="K438" s="23"/>
      <c r="L438" s="8" t="e">
        <f>INDEX(リスト!D:D,MATCH(経費計算シート!D:D,リスト!E:E,0))</f>
        <v>#N/A</v>
      </c>
      <c r="M438" s="8">
        <f t="shared" si="18"/>
        <v>1</v>
      </c>
    </row>
    <row r="439" spans="1:13">
      <c r="A439" s="21"/>
      <c r="B439" s="22"/>
      <c r="C439" s="22"/>
      <c r="D439" s="16"/>
      <c r="E439" s="73"/>
      <c r="F439" s="23"/>
      <c r="G439" s="23"/>
      <c r="H439" s="23"/>
      <c r="I439" s="24"/>
      <c r="J439" s="74" t="str">
        <f t="shared" si="17"/>
        <v/>
      </c>
      <c r="K439" s="23"/>
      <c r="L439" s="8" t="e">
        <f>INDEX(リスト!D:D,MATCH(経費計算シート!D:D,リスト!E:E,0))</f>
        <v>#N/A</v>
      </c>
      <c r="M439" s="8">
        <f t="shared" si="18"/>
        <v>1</v>
      </c>
    </row>
    <row r="440" spans="1:13">
      <c r="A440" s="21"/>
      <c r="B440" s="22"/>
      <c r="C440" s="22"/>
      <c r="D440" s="16"/>
      <c r="E440" s="73"/>
      <c r="F440" s="23"/>
      <c r="G440" s="23"/>
      <c r="H440" s="23"/>
      <c r="I440" s="24"/>
      <c r="J440" s="74" t="str">
        <f t="shared" si="17"/>
        <v/>
      </c>
      <c r="K440" s="23"/>
      <c r="L440" s="8" t="e">
        <f>INDEX(リスト!D:D,MATCH(経費計算シート!D:D,リスト!E:E,0))</f>
        <v>#N/A</v>
      </c>
      <c r="M440" s="8">
        <f t="shared" si="18"/>
        <v>1</v>
      </c>
    </row>
    <row r="441" spans="1:13">
      <c r="A441" s="21"/>
      <c r="B441" s="22"/>
      <c r="C441" s="22"/>
      <c r="D441" s="16"/>
      <c r="E441" s="73"/>
      <c r="F441" s="23"/>
      <c r="G441" s="23"/>
      <c r="H441" s="23"/>
      <c r="I441" s="24"/>
      <c r="J441" s="74" t="str">
        <f t="shared" si="17"/>
        <v/>
      </c>
      <c r="K441" s="23"/>
      <c r="L441" s="8" t="e">
        <f>INDEX(リスト!D:D,MATCH(経費計算シート!D:D,リスト!E:E,0))</f>
        <v>#N/A</v>
      </c>
      <c r="M441" s="8">
        <f t="shared" si="18"/>
        <v>1</v>
      </c>
    </row>
    <row r="442" spans="1:13">
      <c r="A442" s="21"/>
      <c r="B442" s="22"/>
      <c r="C442" s="22"/>
      <c r="D442" s="16"/>
      <c r="E442" s="73"/>
      <c r="F442" s="23"/>
      <c r="G442" s="23"/>
      <c r="H442" s="23"/>
      <c r="I442" s="24"/>
      <c r="J442" s="74" t="str">
        <f t="shared" si="17"/>
        <v/>
      </c>
      <c r="K442" s="23"/>
      <c r="L442" s="8" t="e">
        <f>INDEX(リスト!D:D,MATCH(経費計算シート!D:D,リスト!E:E,0))</f>
        <v>#N/A</v>
      </c>
      <c r="M442" s="8">
        <f t="shared" si="18"/>
        <v>1</v>
      </c>
    </row>
    <row r="443" spans="1:13">
      <c r="A443" s="21"/>
      <c r="B443" s="22"/>
      <c r="C443" s="22"/>
      <c r="D443" s="16"/>
      <c r="E443" s="73"/>
      <c r="F443" s="23"/>
      <c r="G443" s="23"/>
      <c r="H443" s="23"/>
      <c r="I443" s="24"/>
      <c r="J443" s="74" t="str">
        <f t="shared" si="17"/>
        <v/>
      </c>
      <c r="K443" s="23"/>
      <c r="L443" s="8" t="e">
        <f>INDEX(リスト!D:D,MATCH(経費計算シート!D:D,リスト!E:E,0))</f>
        <v>#N/A</v>
      </c>
      <c r="M443" s="8">
        <f t="shared" si="18"/>
        <v>1</v>
      </c>
    </row>
    <row r="444" spans="1:13">
      <c r="A444" s="21"/>
      <c r="B444" s="22"/>
      <c r="C444" s="22"/>
      <c r="D444" s="16"/>
      <c r="E444" s="73"/>
      <c r="F444" s="23"/>
      <c r="G444" s="23"/>
      <c r="H444" s="23"/>
      <c r="I444" s="24"/>
      <c r="J444" s="74" t="str">
        <f t="shared" si="17"/>
        <v/>
      </c>
      <c r="K444" s="23"/>
      <c r="L444" s="8" t="e">
        <f>INDEX(リスト!D:D,MATCH(経費計算シート!D:D,リスト!E:E,0))</f>
        <v>#N/A</v>
      </c>
      <c r="M444" s="8">
        <f t="shared" si="18"/>
        <v>1</v>
      </c>
    </row>
    <row r="445" spans="1:13">
      <c r="A445" s="21"/>
      <c r="B445" s="22"/>
      <c r="C445" s="22"/>
      <c r="D445" s="16"/>
      <c r="E445" s="73"/>
      <c r="F445" s="23"/>
      <c r="G445" s="23"/>
      <c r="H445" s="23"/>
      <c r="I445" s="24"/>
      <c r="J445" s="74" t="str">
        <f t="shared" si="17"/>
        <v/>
      </c>
      <c r="K445" s="23"/>
      <c r="L445" s="8" t="e">
        <f>INDEX(リスト!D:D,MATCH(経費計算シート!D:D,リスト!E:E,0))</f>
        <v>#N/A</v>
      </c>
      <c r="M445" s="8">
        <f t="shared" si="18"/>
        <v>1</v>
      </c>
    </row>
    <row r="446" spans="1:13">
      <c r="A446" s="21"/>
      <c r="B446" s="22"/>
      <c r="C446" s="22"/>
      <c r="D446" s="16"/>
      <c r="E446" s="73"/>
      <c r="F446" s="23"/>
      <c r="G446" s="23"/>
      <c r="H446" s="23"/>
      <c r="I446" s="24"/>
      <c r="J446" s="74" t="str">
        <f t="shared" si="17"/>
        <v/>
      </c>
      <c r="K446" s="23"/>
      <c r="L446" s="8" t="e">
        <f>INDEX(リスト!D:D,MATCH(経費計算シート!D:D,リスト!E:E,0))</f>
        <v>#N/A</v>
      </c>
      <c r="M446" s="8">
        <f t="shared" si="18"/>
        <v>1</v>
      </c>
    </row>
    <row r="447" spans="1:13">
      <c r="A447" s="21"/>
      <c r="B447" s="22"/>
      <c r="C447" s="22"/>
      <c r="D447" s="16"/>
      <c r="E447" s="73"/>
      <c r="F447" s="23"/>
      <c r="G447" s="23"/>
      <c r="H447" s="23"/>
      <c r="I447" s="24"/>
      <c r="J447" s="74" t="str">
        <f t="shared" si="17"/>
        <v/>
      </c>
      <c r="K447" s="23"/>
      <c r="L447" s="8" t="e">
        <f>INDEX(リスト!D:D,MATCH(経費計算シート!D:D,リスト!E:E,0))</f>
        <v>#N/A</v>
      </c>
      <c r="M447" s="8">
        <f t="shared" si="18"/>
        <v>1</v>
      </c>
    </row>
    <row r="448" spans="1:13">
      <c r="A448" s="21"/>
      <c r="B448" s="22"/>
      <c r="C448" s="22"/>
      <c r="D448" s="16"/>
      <c r="E448" s="73"/>
      <c r="F448" s="23"/>
      <c r="G448" s="23"/>
      <c r="H448" s="23"/>
      <c r="I448" s="24"/>
      <c r="J448" s="74" t="str">
        <f t="shared" si="17"/>
        <v/>
      </c>
      <c r="K448" s="23"/>
      <c r="L448" s="8" t="e">
        <f>INDEX(リスト!D:D,MATCH(経費計算シート!D:D,リスト!E:E,0))</f>
        <v>#N/A</v>
      </c>
      <c r="M448" s="8">
        <f t="shared" si="18"/>
        <v>1</v>
      </c>
    </row>
    <row r="449" spans="1:13">
      <c r="A449" s="21"/>
      <c r="B449" s="22"/>
      <c r="C449" s="22"/>
      <c r="D449" s="16"/>
      <c r="E449" s="73"/>
      <c r="F449" s="23"/>
      <c r="G449" s="23"/>
      <c r="H449" s="23"/>
      <c r="I449" s="24"/>
      <c r="J449" s="74" t="str">
        <f t="shared" si="17"/>
        <v/>
      </c>
      <c r="K449" s="23"/>
      <c r="L449" s="8" t="e">
        <f>INDEX(リスト!D:D,MATCH(経費計算シート!D:D,リスト!E:E,0))</f>
        <v>#N/A</v>
      </c>
      <c r="M449" s="8">
        <f t="shared" si="18"/>
        <v>1</v>
      </c>
    </row>
    <row r="450" spans="1:13">
      <c r="A450" s="21"/>
      <c r="B450" s="22"/>
      <c r="C450" s="22"/>
      <c r="D450" s="16"/>
      <c r="E450" s="73"/>
      <c r="F450" s="23"/>
      <c r="G450" s="23"/>
      <c r="H450" s="23"/>
      <c r="I450" s="24"/>
      <c r="J450" s="74" t="str">
        <f t="shared" si="17"/>
        <v/>
      </c>
      <c r="K450" s="23"/>
      <c r="L450" s="8" t="e">
        <f>INDEX(リスト!D:D,MATCH(経費計算シート!D:D,リスト!E:E,0))</f>
        <v>#N/A</v>
      </c>
      <c r="M450" s="8">
        <f t="shared" si="18"/>
        <v>1</v>
      </c>
    </row>
    <row r="451" spans="1:13">
      <c r="A451" s="21"/>
      <c r="B451" s="22"/>
      <c r="C451" s="22"/>
      <c r="D451" s="16"/>
      <c r="E451" s="73"/>
      <c r="F451" s="23"/>
      <c r="G451" s="23"/>
      <c r="H451" s="23"/>
      <c r="I451" s="24"/>
      <c r="J451" s="74" t="str">
        <f t="shared" ref="J451:J498" si="19">IF(H451=0,"",IF(OR(I451=100,I451=""),H451,I451*H451))</f>
        <v/>
      </c>
      <c r="K451" s="23"/>
      <c r="L451" s="8" t="e">
        <f>INDEX(リスト!D:D,MATCH(経費計算シート!D:D,リスト!E:E,0))</f>
        <v>#N/A</v>
      </c>
      <c r="M451" s="8">
        <f t="shared" si="18"/>
        <v>1</v>
      </c>
    </row>
    <row r="452" spans="1:13">
      <c r="A452" s="21"/>
      <c r="B452" s="22"/>
      <c r="C452" s="22"/>
      <c r="D452" s="16"/>
      <c r="E452" s="73"/>
      <c r="F452" s="23"/>
      <c r="G452" s="23"/>
      <c r="H452" s="23"/>
      <c r="I452" s="24"/>
      <c r="J452" s="74" t="str">
        <f t="shared" si="19"/>
        <v/>
      </c>
      <c r="K452" s="23"/>
      <c r="L452" s="8" t="e">
        <f>INDEX(リスト!D:D,MATCH(経費計算シート!D:D,リスト!E:E,0))</f>
        <v>#N/A</v>
      </c>
      <c r="M452" s="8">
        <f t="shared" si="18"/>
        <v>1</v>
      </c>
    </row>
    <row r="453" spans="1:13">
      <c r="A453" s="21"/>
      <c r="B453" s="22"/>
      <c r="C453" s="22"/>
      <c r="D453" s="16"/>
      <c r="E453" s="73"/>
      <c r="F453" s="23"/>
      <c r="G453" s="23"/>
      <c r="H453" s="23"/>
      <c r="I453" s="24"/>
      <c r="J453" s="74" t="str">
        <f t="shared" si="19"/>
        <v/>
      </c>
      <c r="K453" s="23"/>
      <c r="L453" s="8" t="e">
        <f>INDEX(リスト!D:D,MATCH(経費計算シート!D:D,リスト!E:E,0))</f>
        <v>#N/A</v>
      </c>
      <c r="M453" s="8">
        <f t="shared" si="18"/>
        <v>1</v>
      </c>
    </row>
    <row r="454" spans="1:13">
      <c r="A454" s="21"/>
      <c r="B454" s="22"/>
      <c r="C454" s="22"/>
      <c r="D454" s="16"/>
      <c r="E454" s="73"/>
      <c r="F454" s="23"/>
      <c r="G454" s="23"/>
      <c r="H454" s="23"/>
      <c r="I454" s="24"/>
      <c r="J454" s="74" t="str">
        <f t="shared" si="19"/>
        <v/>
      </c>
      <c r="K454" s="23"/>
      <c r="L454" s="8" t="e">
        <f>INDEX(リスト!D:D,MATCH(経費計算シート!D:D,リスト!E:E,0))</f>
        <v>#N/A</v>
      </c>
      <c r="M454" s="8">
        <f t="shared" si="18"/>
        <v>1</v>
      </c>
    </row>
    <row r="455" spans="1:13">
      <c r="A455" s="21"/>
      <c r="B455" s="22"/>
      <c r="C455" s="22"/>
      <c r="D455" s="16"/>
      <c r="E455" s="73"/>
      <c r="F455" s="23"/>
      <c r="G455" s="23"/>
      <c r="H455" s="23"/>
      <c r="I455" s="24"/>
      <c r="J455" s="74" t="str">
        <f t="shared" si="19"/>
        <v/>
      </c>
      <c r="K455" s="23"/>
      <c r="L455" s="8" t="e">
        <f>INDEX(リスト!D:D,MATCH(経費計算シート!D:D,リスト!E:E,0))</f>
        <v>#N/A</v>
      </c>
      <c r="M455" s="8">
        <f t="shared" si="18"/>
        <v>1</v>
      </c>
    </row>
    <row r="456" spans="1:13">
      <c r="A456" s="21"/>
      <c r="B456" s="22"/>
      <c r="C456" s="22"/>
      <c r="D456" s="16"/>
      <c r="E456" s="73"/>
      <c r="F456" s="23"/>
      <c r="G456" s="23"/>
      <c r="H456" s="23"/>
      <c r="I456" s="24"/>
      <c r="J456" s="74" t="str">
        <f t="shared" si="19"/>
        <v/>
      </c>
      <c r="K456" s="23"/>
      <c r="L456" s="8" t="e">
        <f>INDEX(リスト!D:D,MATCH(経費計算シート!D:D,リスト!E:E,0))</f>
        <v>#N/A</v>
      </c>
      <c r="M456" s="8">
        <f t="shared" si="18"/>
        <v>1</v>
      </c>
    </row>
    <row r="457" spans="1:13">
      <c r="A457" s="21"/>
      <c r="B457" s="22"/>
      <c r="C457" s="22"/>
      <c r="D457" s="16"/>
      <c r="E457" s="73"/>
      <c r="F457" s="23"/>
      <c r="G457" s="23"/>
      <c r="H457" s="23"/>
      <c r="I457" s="24"/>
      <c r="J457" s="74" t="str">
        <f t="shared" si="19"/>
        <v/>
      </c>
      <c r="K457" s="23"/>
      <c r="L457" s="8" t="e">
        <f>INDEX(リスト!D:D,MATCH(経費計算シート!D:D,リスト!E:E,0))</f>
        <v>#N/A</v>
      </c>
      <c r="M457" s="8">
        <f t="shared" ref="M457:M498" si="20">IF(E457="共通",3,IF(E457="畜産（牛）",2,1))</f>
        <v>1</v>
      </c>
    </row>
    <row r="458" spans="1:13">
      <c r="A458" s="21"/>
      <c r="B458" s="22"/>
      <c r="C458" s="22"/>
      <c r="D458" s="16"/>
      <c r="E458" s="73"/>
      <c r="F458" s="23"/>
      <c r="G458" s="23"/>
      <c r="H458" s="23"/>
      <c r="I458" s="24"/>
      <c r="J458" s="74" t="str">
        <f t="shared" si="19"/>
        <v/>
      </c>
      <c r="K458" s="23"/>
      <c r="L458" s="8" t="e">
        <f>INDEX(リスト!D:D,MATCH(経費計算シート!D:D,リスト!E:E,0))</f>
        <v>#N/A</v>
      </c>
      <c r="M458" s="8">
        <f t="shared" si="20"/>
        <v>1</v>
      </c>
    </row>
    <row r="459" spans="1:13">
      <c r="A459" s="21"/>
      <c r="B459" s="22"/>
      <c r="C459" s="22"/>
      <c r="D459" s="16"/>
      <c r="E459" s="73"/>
      <c r="F459" s="23"/>
      <c r="G459" s="23"/>
      <c r="H459" s="23"/>
      <c r="I459" s="24"/>
      <c r="J459" s="74" t="str">
        <f t="shared" si="19"/>
        <v/>
      </c>
      <c r="K459" s="23"/>
      <c r="L459" s="8" t="e">
        <f>INDEX(リスト!D:D,MATCH(経費計算シート!D:D,リスト!E:E,0))</f>
        <v>#N/A</v>
      </c>
      <c r="M459" s="8">
        <f t="shared" si="20"/>
        <v>1</v>
      </c>
    </row>
    <row r="460" spans="1:13">
      <c r="A460" s="21"/>
      <c r="B460" s="22"/>
      <c r="C460" s="22"/>
      <c r="D460" s="16"/>
      <c r="E460" s="73"/>
      <c r="F460" s="23"/>
      <c r="G460" s="23"/>
      <c r="H460" s="23"/>
      <c r="I460" s="24"/>
      <c r="J460" s="74" t="str">
        <f t="shared" si="19"/>
        <v/>
      </c>
      <c r="K460" s="23"/>
      <c r="L460" s="8" t="e">
        <f>INDEX(リスト!D:D,MATCH(経費計算シート!D:D,リスト!E:E,0))</f>
        <v>#N/A</v>
      </c>
      <c r="M460" s="8">
        <f t="shared" si="20"/>
        <v>1</v>
      </c>
    </row>
    <row r="461" spans="1:13">
      <c r="A461" s="21"/>
      <c r="B461" s="22"/>
      <c r="C461" s="22"/>
      <c r="D461" s="16"/>
      <c r="E461" s="73"/>
      <c r="F461" s="23"/>
      <c r="G461" s="23"/>
      <c r="H461" s="23"/>
      <c r="I461" s="24"/>
      <c r="J461" s="74" t="str">
        <f t="shared" si="19"/>
        <v/>
      </c>
      <c r="K461" s="23"/>
      <c r="L461" s="8" t="e">
        <f>INDEX(リスト!D:D,MATCH(経費計算シート!D:D,リスト!E:E,0))</f>
        <v>#N/A</v>
      </c>
      <c r="M461" s="8">
        <f t="shared" si="20"/>
        <v>1</v>
      </c>
    </row>
    <row r="462" spans="1:13">
      <c r="A462" s="21"/>
      <c r="B462" s="22"/>
      <c r="C462" s="22"/>
      <c r="D462" s="16"/>
      <c r="E462" s="73"/>
      <c r="F462" s="23"/>
      <c r="G462" s="23"/>
      <c r="H462" s="23"/>
      <c r="I462" s="24"/>
      <c r="J462" s="74" t="str">
        <f t="shared" si="19"/>
        <v/>
      </c>
      <c r="K462" s="23"/>
      <c r="L462" s="8" t="e">
        <f>INDEX(リスト!D:D,MATCH(経費計算シート!D:D,リスト!E:E,0))</f>
        <v>#N/A</v>
      </c>
      <c r="M462" s="8">
        <f t="shared" si="20"/>
        <v>1</v>
      </c>
    </row>
    <row r="463" spans="1:13">
      <c r="A463" s="21"/>
      <c r="B463" s="22"/>
      <c r="C463" s="22"/>
      <c r="D463" s="16"/>
      <c r="E463" s="73"/>
      <c r="F463" s="23"/>
      <c r="G463" s="23"/>
      <c r="H463" s="23"/>
      <c r="I463" s="24"/>
      <c r="J463" s="74" t="str">
        <f t="shared" si="19"/>
        <v/>
      </c>
      <c r="K463" s="23"/>
      <c r="L463" s="8" t="e">
        <f>INDEX(リスト!D:D,MATCH(経費計算シート!D:D,リスト!E:E,0))</f>
        <v>#N/A</v>
      </c>
      <c r="M463" s="8">
        <f t="shared" si="20"/>
        <v>1</v>
      </c>
    </row>
    <row r="464" spans="1:13">
      <c r="A464" s="21"/>
      <c r="B464" s="22"/>
      <c r="C464" s="22"/>
      <c r="D464" s="16"/>
      <c r="E464" s="73"/>
      <c r="F464" s="23"/>
      <c r="G464" s="23"/>
      <c r="H464" s="23"/>
      <c r="I464" s="24"/>
      <c r="J464" s="74" t="str">
        <f t="shared" si="19"/>
        <v/>
      </c>
      <c r="K464" s="23"/>
      <c r="L464" s="8" t="e">
        <f>INDEX(リスト!D:D,MATCH(経費計算シート!D:D,リスト!E:E,0))</f>
        <v>#N/A</v>
      </c>
      <c r="M464" s="8">
        <f t="shared" si="20"/>
        <v>1</v>
      </c>
    </row>
    <row r="465" spans="1:13">
      <c r="A465" s="21"/>
      <c r="B465" s="22"/>
      <c r="C465" s="22"/>
      <c r="D465" s="16"/>
      <c r="E465" s="73"/>
      <c r="F465" s="23"/>
      <c r="G465" s="23"/>
      <c r="H465" s="23"/>
      <c r="I465" s="24"/>
      <c r="J465" s="74" t="str">
        <f t="shared" si="19"/>
        <v/>
      </c>
      <c r="K465" s="23"/>
      <c r="L465" s="8" t="e">
        <f>INDEX(リスト!D:D,MATCH(経費計算シート!D:D,リスト!E:E,0))</f>
        <v>#N/A</v>
      </c>
      <c r="M465" s="8">
        <f t="shared" si="20"/>
        <v>1</v>
      </c>
    </row>
    <row r="466" spans="1:13">
      <c r="A466" s="21"/>
      <c r="B466" s="22"/>
      <c r="C466" s="22"/>
      <c r="D466" s="16"/>
      <c r="E466" s="73"/>
      <c r="F466" s="23"/>
      <c r="G466" s="23"/>
      <c r="H466" s="23"/>
      <c r="I466" s="24"/>
      <c r="J466" s="74" t="str">
        <f t="shared" si="19"/>
        <v/>
      </c>
      <c r="K466" s="23"/>
      <c r="L466" s="8" t="e">
        <f>INDEX(リスト!D:D,MATCH(経費計算シート!D:D,リスト!E:E,0))</f>
        <v>#N/A</v>
      </c>
      <c r="M466" s="8">
        <f t="shared" si="20"/>
        <v>1</v>
      </c>
    </row>
    <row r="467" spans="1:13">
      <c r="A467" s="21"/>
      <c r="B467" s="22"/>
      <c r="C467" s="22"/>
      <c r="D467" s="16"/>
      <c r="E467" s="73"/>
      <c r="F467" s="23"/>
      <c r="G467" s="23"/>
      <c r="H467" s="23"/>
      <c r="I467" s="24"/>
      <c r="J467" s="74" t="str">
        <f t="shared" si="19"/>
        <v/>
      </c>
      <c r="K467" s="23"/>
      <c r="L467" s="8" t="e">
        <f>INDEX(リスト!D:D,MATCH(経費計算シート!D:D,リスト!E:E,0))</f>
        <v>#N/A</v>
      </c>
      <c r="M467" s="8">
        <f t="shared" si="20"/>
        <v>1</v>
      </c>
    </row>
    <row r="468" spans="1:13">
      <c r="A468" s="21"/>
      <c r="B468" s="22"/>
      <c r="C468" s="22"/>
      <c r="D468" s="16"/>
      <c r="E468" s="73"/>
      <c r="F468" s="23"/>
      <c r="G468" s="23"/>
      <c r="H468" s="23"/>
      <c r="I468" s="24"/>
      <c r="J468" s="74" t="str">
        <f t="shared" si="19"/>
        <v/>
      </c>
      <c r="K468" s="23"/>
      <c r="L468" s="8" t="e">
        <f>INDEX(リスト!D:D,MATCH(経費計算シート!D:D,リスト!E:E,0))</f>
        <v>#N/A</v>
      </c>
      <c r="M468" s="8">
        <f t="shared" si="20"/>
        <v>1</v>
      </c>
    </row>
    <row r="469" spans="1:13">
      <c r="A469" s="21"/>
      <c r="B469" s="22"/>
      <c r="C469" s="22"/>
      <c r="D469" s="16"/>
      <c r="E469" s="73"/>
      <c r="F469" s="23"/>
      <c r="G469" s="23"/>
      <c r="H469" s="23"/>
      <c r="I469" s="24"/>
      <c r="J469" s="74" t="str">
        <f t="shared" si="19"/>
        <v/>
      </c>
      <c r="K469" s="23"/>
      <c r="L469" s="8" t="e">
        <f>INDEX(リスト!D:D,MATCH(経費計算シート!D:D,リスト!E:E,0))</f>
        <v>#N/A</v>
      </c>
      <c r="M469" s="8">
        <f t="shared" si="20"/>
        <v>1</v>
      </c>
    </row>
    <row r="470" spans="1:13">
      <c r="A470" s="21"/>
      <c r="B470" s="22"/>
      <c r="C470" s="22"/>
      <c r="D470" s="16"/>
      <c r="E470" s="73"/>
      <c r="F470" s="23"/>
      <c r="G470" s="23"/>
      <c r="H470" s="23"/>
      <c r="I470" s="24"/>
      <c r="J470" s="74" t="str">
        <f t="shared" si="19"/>
        <v/>
      </c>
      <c r="K470" s="23"/>
      <c r="L470" s="8" t="e">
        <f>INDEX(リスト!D:D,MATCH(経費計算シート!D:D,リスト!E:E,0))</f>
        <v>#N/A</v>
      </c>
      <c r="M470" s="8">
        <f t="shared" si="20"/>
        <v>1</v>
      </c>
    </row>
    <row r="471" spans="1:13">
      <c r="A471" s="21"/>
      <c r="B471" s="22"/>
      <c r="C471" s="22"/>
      <c r="D471" s="16"/>
      <c r="E471" s="73"/>
      <c r="F471" s="23"/>
      <c r="G471" s="23"/>
      <c r="H471" s="23"/>
      <c r="I471" s="24"/>
      <c r="J471" s="74" t="str">
        <f t="shared" si="19"/>
        <v/>
      </c>
      <c r="K471" s="23"/>
      <c r="L471" s="8" t="e">
        <f>INDEX(リスト!D:D,MATCH(経費計算シート!D:D,リスト!E:E,0))</f>
        <v>#N/A</v>
      </c>
      <c r="M471" s="8">
        <f t="shared" si="20"/>
        <v>1</v>
      </c>
    </row>
    <row r="472" spans="1:13">
      <c r="A472" s="21"/>
      <c r="B472" s="22"/>
      <c r="C472" s="22"/>
      <c r="D472" s="16"/>
      <c r="E472" s="73"/>
      <c r="F472" s="23"/>
      <c r="G472" s="23"/>
      <c r="H472" s="23"/>
      <c r="I472" s="24"/>
      <c r="J472" s="74" t="str">
        <f t="shared" si="19"/>
        <v/>
      </c>
      <c r="K472" s="23"/>
      <c r="L472" s="8" t="e">
        <f>INDEX(リスト!D:D,MATCH(経費計算シート!D:D,リスト!E:E,0))</f>
        <v>#N/A</v>
      </c>
      <c r="M472" s="8">
        <f t="shared" si="20"/>
        <v>1</v>
      </c>
    </row>
    <row r="473" spans="1:13">
      <c r="A473" s="21"/>
      <c r="B473" s="22"/>
      <c r="C473" s="22"/>
      <c r="D473" s="16"/>
      <c r="E473" s="73"/>
      <c r="F473" s="23"/>
      <c r="G473" s="23"/>
      <c r="H473" s="23"/>
      <c r="I473" s="24"/>
      <c r="J473" s="74" t="str">
        <f t="shared" si="19"/>
        <v/>
      </c>
      <c r="K473" s="23"/>
      <c r="L473" s="8" t="e">
        <f>INDEX(リスト!D:D,MATCH(経費計算シート!D:D,リスト!E:E,0))</f>
        <v>#N/A</v>
      </c>
      <c r="M473" s="8">
        <f t="shared" si="20"/>
        <v>1</v>
      </c>
    </row>
    <row r="474" spans="1:13">
      <c r="A474" s="21"/>
      <c r="B474" s="22"/>
      <c r="C474" s="22"/>
      <c r="D474" s="16"/>
      <c r="E474" s="73"/>
      <c r="F474" s="23"/>
      <c r="G474" s="23"/>
      <c r="H474" s="23"/>
      <c r="I474" s="24"/>
      <c r="J474" s="74" t="str">
        <f t="shared" si="19"/>
        <v/>
      </c>
      <c r="K474" s="23"/>
      <c r="L474" s="8" t="e">
        <f>INDEX(リスト!D:D,MATCH(経費計算シート!D:D,リスト!E:E,0))</f>
        <v>#N/A</v>
      </c>
      <c r="M474" s="8">
        <f t="shared" si="20"/>
        <v>1</v>
      </c>
    </row>
    <row r="475" spans="1:13">
      <c r="A475" s="21"/>
      <c r="B475" s="22"/>
      <c r="C475" s="22"/>
      <c r="D475" s="16"/>
      <c r="E475" s="73"/>
      <c r="F475" s="23"/>
      <c r="G475" s="23"/>
      <c r="H475" s="23"/>
      <c r="I475" s="24"/>
      <c r="J475" s="74" t="str">
        <f t="shared" si="19"/>
        <v/>
      </c>
      <c r="K475" s="23"/>
      <c r="L475" s="8" t="e">
        <f>INDEX(リスト!D:D,MATCH(経費計算シート!D:D,リスト!E:E,0))</f>
        <v>#N/A</v>
      </c>
      <c r="M475" s="8">
        <f t="shared" si="20"/>
        <v>1</v>
      </c>
    </row>
    <row r="476" spans="1:13">
      <c r="A476" s="21"/>
      <c r="B476" s="22"/>
      <c r="C476" s="22"/>
      <c r="D476" s="16"/>
      <c r="E476" s="73"/>
      <c r="F476" s="23"/>
      <c r="G476" s="23"/>
      <c r="H476" s="23"/>
      <c r="I476" s="24"/>
      <c r="J476" s="74" t="str">
        <f t="shared" si="19"/>
        <v/>
      </c>
      <c r="K476" s="23"/>
      <c r="L476" s="8" t="e">
        <f>INDEX(リスト!D:D,MATCH(経費計算シート!D:D,リスト!E:E,0))</f>
        <v>#N/A</v>
      </c>
      <c r="M476" s="8">
        <f t="shared" si="20"/>
        <v>1</v>
      </c>
    </row>
    <row r="477" spans="1:13">
      <c r="A477" s="21"/>
      <c r="B477" s="22"/>
      <c r="C477" s="22"/>
      <c r="D477" s="16"/>
      <c r="E477" s="73"/>
      <c r="F477" s="23"/>
      <c r="G477" s="23"/>
      <c r="H477" s="23"/>
      <c r="I477" s="24"/>
      <c r="J477" s="74" t="str">
        <f t="shared" si="19"/>
        <v/>
      </c>
      <c r="K477" s="23"/>
      <c r="L477" s="8" t="e">
        <f>INDEX(リスト!D:D,MATCH(経費計算シート!D:D,リスト!E:E,0))</f>
        <v>#N/A</v>
      </c>
      <c r="M477" s="8">
        <f t="shared" si="20"/>
        <v>1</v>
      </c>
    </row>
    <row r="478" spans="1:13">
      <c r="A478" s="21"/>
      <c r="B478" s="22"/>
      <c r="C478" s="22"/>
      <c r="D478" s="16"/>
      <c r="E478" s="73"/>
      <c r="F478" s="23"/>
      <c r="G478" s="23"/>
      <c r="H478" s="23"/>
      <c r="I478" s="24"/>
      <c r="J478" s="74" t="str">
        <f t="shared" si="19"/>
        <v/>
      </c>
      <c r="K478" s="23"/>
      <c r="L478" s="8" t="e">
        <f>INDEX(リスト!D:D,MATCH(経費計算シート!D:D,リスト!E:E,0))</f>
        <v>#N/A</v>
      </c>
      <c r="M478" s="8">
        <f t="shared" si="20"/>
        <v>1</v>
      </c>
    </row>
    <row r="479" spans="1:13">
      <c r="A479" s="21"/>
      <c r="B479" s="22"/>
      <c r="C479" s="22"/>
      <c r="D479" s="16"/>
      <c r="E479" s="73"/>
      <c r="F479" s="23"/>
      <c r="G479" s="23"/>
      <c r="H479" s="23"/>
      <c r="I479" s="24"/>
      <c r="J479" s="74" t="str">
        <f t="shared" si="19"/>
        <v/>
      </c>
      <c r="K479" s="23"/>
      <c r="L479" s="8" t="e">
        <f>INDEX(リスト!D:D,MATCH(経費計算シート!D:D,リスト!E:E,0))</f>
        <v>#N/A</v>
      </c>
      <c r="M479" s="8">
        <f t="shared" si="20"/>
        <v>1</v>
      </c>
    </row>
    <row r="480" spans="1:13">
      <c r="A480" s="21"/>
      <c r="B480" s="22"/>
      <c r="C480" s="22"/>
      <c r="D480" s="16"/>
      <c r="E480" s="73"/>
      <c r="F480" s="23"/>
      <c r="G480" s="23"/>
      <c r="H480" s="23"/>
      <c r="I480" s="24"/>
      <c r="J480" s="74" t="str">
        <f t="shared" si="19"/>
        <v/>
      </c>
      <c r="K480" s="23"/>
      <c r="L480" s="8" t="e">
        <f>INDEX(リスト!D:D,MATCH(経費計算シート!D:D,リスト!E:E,0))</f>
        <v>#N/A</v>
      </c>
      <c r="M480" s="8">
        <f t="shared" si="20"/>
        <v>1</v>
      </c>
    </row>
    <row r="481" spans="1:13">
      <c r="A481" s="21"/>
      <c r="B481" s="22"/>
      <c r="C481" s="22"/>
      <c r="D481" s="16"/>
      <c r="E481" s="73"/>
      <c r="F481" s="23"/>
      <c r="G481" s="23"/>
      <c r="H481" s="23"/>
      <c r="I481" s="24"/>
      <c r="J481" s="74" t="str">
        <f t="shared" si="19"/>
        <v/>
      </c>
      <c r="K481" s="23"/>
      <c r="L481" s="8" t="e">
        <f>INDEX(リスト!D:D,MATCH(経費計算シート!D:D,リスト!E:E,0))</f>
        <v>#N/A</v>
      </c>
      <c r="M481" s="8">
        <f t="shared" si="20"/>
        <v>1</v>
      </c>
    </row>
    <row r="482" spans="1:13">
      <c r="A482" s="21"/>
      <c r="B482" s="22"/>
      <c r="C482" s="22"/>
      <c r="D482" s="16"/>
      <c r="E482" s="73"/>
      <c r="F482" s="23"/>
      <c r="G482" s="23"/>
      <c r="H482" s="23"/>
      <c r="I482" s="24"/>
      <c r="J482" s="74" t="str">
        <f t="shared" si="19"/>
        <v/>
      </c>
      <c r="K482" s="23"/>
      <c r="L482" s="8" t="e">
        <f>INDEX(リスト!D:D,MATCH(経費計算シート!D:D,リスト!E:E,0))</f>
        <v>#N/A</v>
      </c>
      <c r="M482" s="8">
        <f t="shared" si="20"/>
        <v>1</v>
      </c>
    </row>
    <row r="483" spans="1:13">
      <c r="A483" s="21"/>
      <c r="B483" s="22"/>
      <c r="C483" s="22"/>
      <c r="D483" s="16"/>
      <c r="E483" s="73"/>
      <c r="F483" s="23"/>
      <c r="G483" s="23"/>
      <c r="H483" s="23"/>
      <c r="I483" s="24"/>
      <c r="J483" s="74" t="str">
        <f t="shared" si="19"/>
        <v/>
      </c>
      <c r="K483" s="23"/>
      <c r="L483" s="8" t="e">
        <f>INDEX(リスト!D:D,MATCH(経費計算シート!D:D,リスト!E:E,0))</f>
        <v>#N/A</v>
      </c>
      <c r="M483" s="8">
        <f t="shared" si="20"/>
        <v>1</v>
      </c>
    </row>
    <row r="484" spans="1:13">
      <c r="A484" s="21"/>
      <c r="B484" s="22"/>
      <c r="C484" s="22"/>
      <c r="D484" s="16"/>
      <c r="E484" s="73"/>
      <c r="F484" s="23"/>
      <c r="G484" s="23"/>
      <c r="H484" s="23"/>
      <c r="I484" s="24"/>
      <c r="J484" s="74" t="str">
        <f t="shared" si="19"/>
        <v/>
      </c>
      <c r="K484" s="23"/>
      <c r="L484" s="8" t="e">
        <f>INDEX(リスト!D:D,MATCH(経費計算シート!D:D,リスト!E:E,0))</f>
        <v>#N/A</v>
      </c>
      <c r="M484" s="8">
        <f t="shared" si="20"/>
        <v>1</v>
      </c>
    </row>
    <row r="485" spans="1:13">
      <c r="A485" s="21"/>
      <c r="B485" s="22"/>
      <c r="C485" s="22"/>
      <c r="D485" s="16"/>
      <c r="E485" s="73"/>
      <c r="F485" s="23"/>
      <c r="G485" s="23"/>
      <c r="H485" s="23"/>
      <c r="I485" s="24"/>
      <c r="J485" s="74" t="str">
        <f t="shared" si="19"/>
        <v/>
      </c>
      <c r="K485" s="23"/>
      <c r="L485" s="8" t="e">
        <f>INDEX(リスト!D:D,MATCH(経費計算シート!D:D,リスト!E:E,0))</f>
        <v>#N/A</v>
      </c>
      <c r="M485" s="8">
        <f t="shared" si="20"/>
        <v>1</v>
      </c>
    </row>
    <row r="486" spans="1:13">
      <c r="A486" s="21"/>
      <c r="B486" s="22"/>
      <c r="C486" s="22"/>
      <c r="D486" s="16"/>
      <c r="E486" s="73"/>
      <c r="F486" s="23"/>
      <c r="G486" s="23"/>
      <c r="H486" s="23"/>
      <c r="I486" s="24"/>
      <c r="J486" s="74" t="str">
        <f t="shared" si="19"/>
        <v/>
      </c>
      <c r="K486" s="23"/>
      <c r="L486" s="8" t="e">
        <f>INDEX(リスト!D:D,MATCH(経費計算シート!D:D,リスト!E:E,0))</f>
        <v>#N/A</v>
      </c>
      <c r="M486" s="8">
        <f t="shared" si="20"/>
        <v>1</v>
      </c>
    </row>
    <row r="487" spans="1:13">
      <c r="A487" s="21"/>
      <c r="B487" s="22"/>
      <c r="C487" s="22"/>
      <c r="D487" s="16"/>
      <c r="E487" s="73"/>
      <c r="F487" s="23"/>
      <c r="G487" s="23"/>
      <c r="H487" s="23"/>
      <c r="I487" s="24"/>
      <c r="J487" s="74" t="str">
        <f t="shared" si="19"/>
        <v/>
      </c>
      <c r="K487" s="23"/>
      <c r="L487" s="8" t="e">
        <f>INDEX(リスト!D:D,MATCH(経費計算シート!D:D,リスト!E:E,0))</f>
        <v>#N/A</v>
      </c>
      <c r="M487" s="8">
        <f t="shared" si="20"/>
        <v>1</v>
      </c>
    </row>
    <row r="488" spans="1:13">
      <c r="A488" s="21"/>
      <c r="B488" s="22"/>
      <c r="C488" s="22"/>
      <c r="D488" s="16"/>
      <c r="E488" s="73"/>
      <c r="F488" s="23"/>
      <c r="G488" s="23"/>
      <c r="H488" s="23"/>
      <c r="I488" s="24"/>
      <c r="J488" s="74" t="str">
        <f t="shared" si="19"/>
        <v/>
      </c>
      <c r="K488" s="23"/>
      <c r="L488" s="8" t="e">
        <f>INDEX(リスト!D:D,MATCH(経費計算シート!D:D,リスト!E:E,0))</f>
        <v>#N/A</v>
      </c>
      <c r="M488" s="8">
        <f t="shared" si="20"/>
        <v>1</v>
      </c>
    </row>
    <row r="489" spans="1:13">
      <c r="A489" s="21"/>
      <c r="B489" s="22"/>
      <c r="C489" s="22"/>
      <c r="D489" s="16"/>
      <c r="E489" s="73"/>
      <c r="F489" s="23"/>
      <c r="G489" s="23"/>
      <c r="H489" s="23"/>
      <c r="I489" s="24"/>
      <c r="J489" s="74" t="str">
        <f t="shared" si="19"/>
        <v/>
      </c>
      <c r="K489" s="23"/>
      <c r="L489" s="8" t="e">
        <f>INDEX(リスト!D:D,MATCH(経費計算シート!D:D,リスト!E:E,0))</f>
        <v>#N/A</v>
      </c>
      <c r="M489" s="8">
        <f t="shared" si="20"/>
        <v>1</v>
      </c>
    </row>
    <row r="490" spans="1:13">
      <c r="A490" s="21"/>
      <c r="B490" s="22"/>
      <c r="C490" s="22"/>
      <c r="D490" s="16"/>
      <c r="E490" s="73"/>
      <c r="F490" s="23"/>
      <c r="G490" s="23"/>
      <c r="H490" s="23"/>
      <c r="I490" s="24"/>
      <c r="J490" s="74" t="str">
        <f t="shared" si="19"/>
        <v/>
      </c>
      <c r="K490" s="23"/>
      <c r="L490" s="8" t="e">
        <f>INDEX(リスト!D:D,MATCH(経費計算シート!D:D,リスト!E:E,0))</f>
        <v>#N/A</v>
      </c>
      <c r="M490" s="8">
        <f t="shared" si="20"/>
        <v>1</v>
      </c>
    </row>
    <row r="491" spans="1:13">
      <c r="A491" s="21"/>
      <c r="B491" s="22"/>
      <c r="C491" s="22"/>
      <c r="D491" s="16"/>
      <c r="E491" s="73"/>
      <c r="F491" s="23"/>
      <c r="G491" s="23"/>
      <c r="H491" s="23"/>
      <c r="I491" s="24"/>
      <c r="J491" s="74" t="str">
        <f t="shared" si="19"/>
        <v/>
      </c>
      <c r="K491" s="23"/>
      <c r="L491" s="8" t="e">
        <f>INDEX(リスト!D:D,MATCH(経費計算シート!D:D,リスト!E:E,0))</f>
        <v>#N/A</v>
      </c>
      <c r="M491" s="8">
        <f t="shared" si="20"/>
        <v>1</v>
      </c>
    </row>
    <row r="492" spans="1:13">
      <c r="A492" s="21"/>
      <c r="B492" s="22"/>
      <c r="C492" s="22"/>
      <c r="D492" s="16"/>
      <c r="E492" s="73"/>
      <c r="F492" s="23"/>
      <c r="G492" s="23"/>
      <c r="H492" s="23"/>
      <c r="I492" s="24"/>
      <c r="J492" s="74" t="str">
        <f t="shared" si="19"/>
        <v/>
      </c>
      <c r="K492" s="23"/>
      <c r="L492" s="8" t="e">
        <f>INDEX(リスト!D:D,MATCH(経費計算シート!D:D,リスト!E:E,0))</f>
        <v>#N/A</v>
      </c>
      <c r="M492" s="8">
        <f t="shared" si="20"/>
        <v>1</v>
      </c>
    </row>
    <row r="493" spans="1:13">
      <c r="A493" s="21"/>
      <c r="B493" s="22"/>
      <c r="C493" s="22"/>
      <c r="D493" s="16"/>
      <c r="E493" s="73"/>
      <c r="F493" s="23"/>
      <c r="G493" s="23"/>
      <c r="H493" s="23"/>
      <c r="I493" s="24"/>
      <c r="J493" s="74" t="str">
        <f t="shared" si="19"/>
        <v/>
      </c>
      <c r="K493" s="23"/>
      <c r="L493" s="8" t="e">
        <f>INDEX(リスト!D:D,MATCH(経費計算シート!D:D,リスト!E:E,0))</f>
        <v>#N/A</v>
      </c>
      <c r="M493" s="8">
        <f t="shared" si="20"/>
        <v>1</v>
      </c>
    </row>
    <row r="494" spans="1:13">
      <c r="A494" s="21"/>
      <c r="B494" s="22"/>
      <c r="C494" s="22"/>
      <c r="D494" s="16"/>
      <c r="E494" s="73"/>
      <c r="F494" s="23"/>
      <c r="G494" s="23"/>
      <c r="H494" s="23"/>
      <c r="I494" s="24"/>
      <c r="J494" s="74" t="str">
        <f t="shared" si="19"/>
        <v/>
      </c>
      <c r="K494" s="23"/>
      <c r="L494" s="8" t="e">
        <f>INDEX(リスト!D:D,MATCH(経費計算シート!D:D,リスト!E:E,0))</f>
        <v>#N/A</v>
      </c>
      <c r="M494" s="8">
        <f t="shared" si="20"/>
        <v>1</v>
      </c>
    </row>
    <row r="495" spans="1:13">
      <c r="A495" s="21"/>
      <c r="B495" s="22"/>
      <c r="C495" s="22"/>
      <c r="D495" s="16"/>
      <c r="E495" s="73"/>
      <c r="F495" s="23"/>
      <c r="G495" s="23"/>
      <c r="H495" s="23"/>
      <c r="I495" s="24"/>
      <c r="J495" s="74" t="str">
        <f t="shared" si="19"/>
        <v/>
      </c>
      <c r="K495" s="23"/>
      <c r="L495" s="8" t="e">
        <f>INDEX(リスト!D:D,MATCH(経費計算シート!D:D,リスト!E:E,0))</f>
        <v>#N/A</v>
      </c>
      <c r="M495" s="8">
        <f t="shared" si="20"/>
        <v>1</v>
      </c>
    </row>
    <row r="496" spans="1:13">
      <c r="A496" s="21"/>
      <c r="B496" s="22"/>
      <c r="C496" s="22"/>
      <c r="D496" s="16"/>
      <c r="E496" s="73"/>
      <c r="F496" s="23"/>
      <c r="G496" s="23"/>
      <c r="H496" s="23"/>
      <c r="I496" s="24"/>
      <c r="J496" s="74" t="str">
        <f t="shared" si="19"/>
        <v/>
      </c>
      <c r="K496" s="23"/>
      <c r="L496" s="8" t="e">
        <f>INDEX(リスト!D:D,MATCH(経費計算シート!D:D,リスト!E:E,0))</f>
        <v>#N/A</v>
      </c>
      <c r="M496" s="8">
        <f t="shared" si="20"/>
        <v>1</v>
      </c>
    </row>
    <row r="497" spans="1:13">
      <c r="A497" s="21"/>
      <c r="B497" s="22"/>
      <c r="C497" s="22"/>
      <c r="D497" s="16"/>
      <c r="E497" s="73"/>
      <c r="F497" s="23"/>
      <c r="G497" s="23"/>
      <c r="H497" s="23"/>
      <c r="I497" s="24"/>
      <c r="J497" s="74" t="str">
        <f t="shared" si="19"/>
        <v/>
      </c>
      <c r="K497" s="23"/>
      <c r="L497" s="8" t="e">
        <f>INDEX(リスト!D:D,MATCH(経費計算シート!D:D,リスト!E:E,0))</f>
        <v>#N/A</v>
      </c>
      <c r="M497" s="8">
        <f t="shared" si="20"/>
        <v>1</v>
      </c>
    </row>
    <row r="498" spans="1:13">
      <c r="A498" s="21"/>
      <c r="B498" s="22"/>
      <c r="C498" s="22"/>
      <c r="D498" s="16"/>
      <c r="E498" s="73"/>
      <c r="F498" s="23"/>
      <c r="G498" s="23"/>
      <c r="H498" s="23"/>
      <c r="I498" s="24"/>
      <c r="J498" s="74" t="str">
        <f t="shared" si="19"/>
        <v/>
      </c>
      <c r="K498" s="23"/>
      <c r="L498" s="8" t="e">
        <f>INDEX(リスト!D:D,MATCH(経費計算シート!D:D,リスト!E:E,0))</f>
        <v>#N/A</v>
      </c>
      <c r="M498" s="8">
        <f t="shared" si="20"/>
        <v>1</v>
      </c>
    </row>
  </sheetData>
  <sheetProtection algorithmName="SHA-512" hashValue="AMaYTcdbMzvX4xxIPCNbj+Ummoj11JcuNcQirZ7KZLXm75uZHPr+CsYZEiVmUXR8zKNNrAXZZkZdu7sBjSSJuA==" saltValue="APv1aDdPrSyG+4f3NrnpqQ==" spinCount="100000" sheet="1" formatCells="0" autoFilter="0"/>
  <mergeCells count="1">
    <mergeCell ref="A1:B1"/>
  </mergeCells>
  <phoneticPr fontId="2"/>
  <conditionalFormatting sqref="I1:I21 I60:I1048576">
    <cfRule type="expression" priority="3">
      <formula>100</formula>
    </cfRule>
  </conditionalFormatting>
  <conditionalFormatting sqref="I22:I40">
    <cfRule type="expression" priority="2">
      <formula>100</formula>
    </cfRule>
  </conditionalFormatting>
  <conditionalFormatting sqref="I41:I59">
    <cfRule type="expression" priority="1">
      <formula>100</formula>
    </cfRule>
  </conditionalFormatting>
  <dataValidations count="1">
    <dataValidation imeMode="off" allowBlank="1" showInputMessage="1" showErrorMessage="1" sqref="B3:B21 A3:A14 C3:C14 H3:H21" xr:uid="{00000000-0002-0000-0400-000000000000}"/>
  </dataValidations>
  <pageMargins left="0.59055118110236227" right="0.59055118110236227" top="0.74803149606299213" bottom="0.74803149606299213" header="0.31496062992125984" footer="0.31496062992125984"/>
  <pageSetup paperSize="9" scale="73" fitToHeight="0" orientation="portrait" blackAndWhite="1" r:id="rId1"/>
  <ignoredErrors>
    <ignoredError sqref="D403:I498 D60:D200 D201:D402 K403:M498 D6:D59" listDataValidation="1"/>
  </ignoredErrors>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showInputMessage="1" showErrorMessage="1" xr:uid="{00000000-0002-0000-0400-000001000000}">
          <x14:formula1>
            <xm:f>リスト!$E$3:$E$21</xm:f>
          </x14:formula1>
          <xm:sqref>D16:D498</xm:sqref>
        </x14:dataValidation>
        <x14:dataValidation type="list" allowBlank="1" showInputMessage="1" showErrorMessage="1" xr:uid="{00000000-0002-0000-0400-000003000000}">
          <x14:formula1>
            <xm:f>リスト!$H$3:$H$5</xm:f>
          </x14:formula1>
          <xm:sqref>E3:E498</xm:sqref>
        </x14:dataValidation>
        <x14:dataValidation type="list" allowBlank="1" showInputMessage="1" showErrorMessage="1" xr:uid="{8B2B4E87-9E1B-45E0-A5F6-9B21CD23CB54}">
          <x14:formula1>
            <xm:f>リスト!$E$3:$E$21</xm:f>
          </x14:formula1>
          <xm:sqref>D3:D15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AD58"/>
  <sheetViews>
    <sheetView showRowColHeaders="0" zoomScale="115" zoomScaleNormal="115" workbookViewId="0">
      <selection activeCell="P3" sqref="P3:X3"/>
    </sheetView>
  </sheetViews>
  <sheetFormatPr defaultColWidth="0" defaultRowHeight="18.75"/>
  <cols>
    <col min="1" max="1" width="3.625" style="2" customWidth="1"/>
    <col min="2" max="2" width="3.625" style="4" customWidth="1"/>
    <col min="3" max="6" width="3.125" style="2" customWidth="1"/>
    <col min="7" max="15" width="3.625" style="2" customWidth="1"/>
    <col min="16" max="16" width="3.375" style="5" customWidth="1"/>
    <col min="17" max="24" width="3.375" style="2" customWidth="1"/>
    <col min="25" max="25" width="18.625" style="2" bestFit="1" customWidth="1"/>
    <col min="26" max="26" width="9" style="2" customWidth="1"/>
    <col min="27" max="16384" width="9" style="2" hidden="1"/>
  </cols>
  <sheetData>
    <row r="1" spans="1:30" s="102" customFormat="1" ht="30" customHeight="1">
      <c r="A1" s="103"/>
      <c r="B1" s="103"/>
      <c r="C1" s="103"/>
      <c r="D1" s="103"/>
      <c r="E1" s="103"/>
      <c r="F1" s="103"/>
      <c r="G1" s="165" t="s">
        <v>168</v>
      </c>
      <c r="H1" s="165"/>
      <c r="I1" s="100">
        <f>使用説明!C10</f>
        <v>8</v>
      </c>
      <c r="J1" s="165" t="s">
        <v>169</v>
      </c>
      <c r="K1" s="165"/>
      <c r="L1" s="101" t="s">
        <v>225</v>
      </c>
      <c r="N1" s="101"/>
      <c r="O1" s="101"/>
      <c r="P1" s="101"/>
      <c r="Q1" s="101"/>
      <c r="R1" s="103"/>
      <c r="T1" s="103"/>
      <c r="U1" s="103"/>
      <c r="V1" s="103"/>
      <c r="W1" s="103"/>
      <c r="X1" s="103"/>
      <c r="Y1" s="104"/>
      <c r="Z1" s="104"/>
    </row>
    <row r="2" spans="1:30" ht="24.95" customHeight="1">
      <c r="A2" s="159" t="s">
        <v>167</v>
      </c>
      <c r="B2" s="159"/>
      <c r="C2" s="174">
        <f>使用説明!C11</f>
        <v>0</v>
      </c>
      <c r="D2" s="174"/>
      <c r="E2" s="174"/>
      <c r="F2" s="174"/>
      <c r="G2" s="174"/>
      <c r="H2" s="174"/>
      <c r="I2" s="174"/>
      <c r="J2" s="174"/>
      <c r="K2" s="174"/>
      <c r="L2" s="174"/>
      <c r="M2" s="159" t="s">
        <v>166</v>
      </c>
      <c r="N2" s="159"/>
      <c r="O2" s="159"/>
      <c r="P2" s="175">
        <f>使用説明!C12</f>
        <v>0</v>
      </c>
      <c r="Q2" s="175"/>
      <c r="R2" s="175"/>
      <c r="S2" s="175"/>
      <c r="T2" s="175"/>
      <c r="U2" s="175"/>
      <c r="V2" s="175"/>
      <c r="W2" s="175"/>
      <c r="X2" s="175"/>
      <c r="Y2" s="105"/>
    </row>
    <row r="3" spans="1:30" ht="24.95" customHeight="1">
      <c r="A3" s="159"/>
      <c r="B3" s="159"/>
      <c r="C3" s="174"/>
      <c r="D3" s="174"/>
      <c r="E3" s="174"/>
      <c r="F3" s="174"/>
      <c r="G3" s="174"/>
      <c r="H3" s="174"/>
      <c r="I3" s="174"/>
      <c r="J3" s="174"/>
      <c r="K3" s="174"/>
      <c r="L3" s="174"/>
      <c r="M3" s="159" t="s">
        <v>70</v>
      </c>
      <c r="N3" s="159"/>
      <c r="O3" s="159"/>
      <c r="P3" s="175">
        <f>使用説明!C13</f>
        <v>0</v>
      </c>
      <c r="Q3" s="175"/>
      <c r="R3" s="175"/>
      <c r="S3" s="175"/>
      <c r="T3" s="175"/>
      <c r="U3" s="175"/>
      <c r="V3" s="175"/>
      <c r="W3" s="175"/>
      <c r="X3" s="175"/>
      <c r="Y3" s="105"/>
    </row>
    <row r="5" spans="1:30" ht="27.95" customHeight="1">
      <c r="A5" s="159"/>
      <c r="B5" s="159"/>
      <c r="C5" s="159"/>
      <c r="D5" s="159"/>
      <c r="E5" s="159"/>
      <c r="F5" s="159"/>
      <c r="G5" s="159" t="s">
        <v>36</v>
      </c>
      <c r="H5" s="159"/>
      <c r="I5" s="159"/>
      <c r="J5" s="159" t="s">
        <v>220</v>
      </c>
      <c r="K5" s="159"/>
      <c r="L5" s="159"/>
      <c r="M5" s="159" t="s">
        <v>92</v>
      </c>
      <c r="N5" s="159"/>
      <c r="O5" s="159"/>
      <c r="P5" s="167" t="s">
        <v>80</v>
      </c>
      <c r="Q5" s="168"/>
      <c r="R5" s="168"/>
      <c r="S5" s="168"/>
      <c r="T5" s="168"/>
      <c r="U5" s="168"/>
      <c r="V5" s="168"/>
      <c r="W5" s="168"/>
      <c r="X5" s="169"/>
      <c r="Y5" s="107"/>
      <c r="Z5" s="108"/>
    </row>
    <row r="6" spans="1:30" ht="32.1" customHeight="1">
      <c r="A6" s="173" t="s">
        <v>165</v>
      </c>
      <c r="B6" s="3" t="s">
        <v>37</v>
      </c>
      <c r="C6" s="161" t="s">
        <v>67</v>
      </c>
      <c r="D6" s="161"/>
      <c r="E6" s="161"/>
      <c r="F6" s="162"/>
      <c r="G6" s="160" t="str">
        <f>IF(AB6=0,"",AB6)</f>
        <v/>
      </c>
      <c r="H6" s="160"/>
      <c r="I6" s="160"/>
      <c r="J6" s="160" t="str">
        <f>IF(AC6=0,"",AC6)</f>
        <v/>
      </c>
      <c r="K6" s="160"/>
      <c r="L6" s="160"/>
      <c r="M6" s="160" t="str">
        <f>IF(AD6=0,"",AD6)</f>
        <v/>
      </c>
      <c r="N6" s="160"/>
      <c r="O6" s="160"/>
      <c r="P6" s="166" t="s">
        <v>105</v>
      </c>
      <c r="Q6" s="166"/>
      <c r="R6" s="166"/>
      <c r="S6" s="166"/>
      <c r="T6" s="166"/>
      <c r="U6" s="166"/>
      <c r="V6" s="166"/>
      <c r="W6" s="166"/>
      <c r="X6" s="166"/>
      <c r="Y6" s="110" t="s">
        <v>227</v>
      </c>
      <c r="AA6" s="2">
        <v>1</v>
      </c>
      <c r="AB6" s="137">
        <f>SUMIFS(keihi[経費金額],keihi[列1],経費計算書!AA6,keihi[列2],1)</f>
        <v>0</v>
      </c>
      <c r="AC6" s="137">
        <f>SUMIFS(keihi[経費金額],keihi[列1],経費計算書!AA6,keihi[列2],2)</f>
        <v>0</v>
      </c>
      <c r="AD6" s="137">
        <f>SUMIFS(keihi[経費金額],keihi[列1],経費計算書!AA6,keihi[列2],3)</f>
        <v>0</v>
      </c>
    </row>
    <row r="7" spans="1:30" ht="32.1" customHeight="1">
      <c r="A7" s="173"/>
      <c r="B7" s="3" t="s">
        <v>38</v>
      </c>
      <c r="C7" s="161" t="s">
        <v>1</v>
      </c>
      <c r="D7" s="161"/>
      <c r="E7" s="161"/>
      <c r="F7" s="162"/>
      <c r="G7" s="160" t="str">
        <f t="shared" ref="G7:G24" si="0">IF(AB7=0,"",AB7)</f>
        <v/>
      </c>
      <c r="H7" s="160"/>
      <c r="I7" s="160"/>
      <c r="J7" s="160" t="str">
        <f t="shared" ref="J7:J24" si="1">IF(AC7=0,"",AC7)</f>
        <v/>
      </c>
      <c r="K7" s="160"/>
      <c r="L7" s="160"/>
      <c r="M7" s="160" t="str">
        <f t="shared" ref="M7:M24" si="2">IF(AD7=0,"",AD7)</f>
        <v/>
      </c>
      <c r="N7" s="160"/>
      <c r="O7" s="160"/>
      <c r="P7" s="166" t="s">
        <v>163</v>
      </c>
      <c r="Q7" s="166"/>
      <c r="R7" s="166"/>
      <c r="S7" s="166"/>
      <c r="T7" s="166"/>
      <c r="U7" s="166"/>
      <c r="V7" s="166"/>
      <c r="W7" s="166"/>
      <c r="X7" s="166"/>
      <c r="Y7" s="110" t="s">
        <v>227</v>
      </c>
      <c r="AA7" s="2">
        <v>2</v>
      </c>
      <c r="AB7" s="137">
        <f>SUMIFS(keihi[経費金額],keihi[列1],経費計算書!AA7,keihi[列2],1)</f>
        <v>0</v>
      </c>
      <c r="AC7" s="137">
        <f>SUMIFS(keihi[経費金額],keihi[列1],経費計算書!AA7,keihi[列2],2)</f>
        <v>0</v>
      </c>
      <c r="AD7" s="137">
        <f>SUMIFS(keihi[経費金額],keihi[列1],経費計算書!AA7,keihi[列2],3)</f>
        <v>0</v>
      </c>
    </row>
    <row r="8" spans="1:30" ht="32.1" customHeight="1">
      <c r="A8" s="173"/>
      <c r="B8" s="3" t="s">
        <v>39</v>
      </c>
      <c r="C8" s="161" t="s">
        <v>66</v>
      </c>
      <c r="D8" s="161"/>
      <c r="E8" s="161"/>
      <c r="F8" s="162"/>
      <c r="G8" s="160" t="str">
        <f t="shared" si="0"/>
        <v/>
      </c>
      <c r="H8" s="160"/>
      <c r="I8" s="160"/>
      <c r="J8" s="160" t="str">
        <f t="shared" si="1"/>
        <v/>
      </c>
      <c r="K8" s="160"/>
      <c r="L8" s="160"/>
      <c r="M8" s="160" t="str">
        <f t="shared" si="2"/>
        <v/>
      </c>
      <c r="N8" s="160"/>
      <c r="O8" s="160"/>
      <c r="P8" s="166" t="s">
        <v>106</v>
      </c>
      <c r="Q8" s="166"/>
      <c r="R8" s="166"/>
      <c r="S8" s="166"/>
      <c r="T8" s="166"/>
      <c r="U8" s="166"/>
      <c r="V8" s="166"/>
      <c r="W8" s="166"/>
      <c r="X8" s="166"/>
      <c r="Y8" s="106"/>
      <c r="AA8" s="2">
        <v>3</v>
      </c>
      <c r="AB8" s="137">
        <f>SUMIFS(keihi[経費金額],keihi[列1],経費計算書!AA8,keihi[列2],1)</f>
        <v>0</v>
      </c>
      <c r="AC8" s="137">
        <f>SUMIFS(keihi[経費金額],keihi[列1],経費計算書!AA8,keihi[列2],2)</f>
        <v>0</v>
      </c>
      <c r="AD8" s="137">
        <f>SUMIFS(keihi[経費金額],keihi[列1],経費計算書!AA8,keihi[列2],3)</f>
        <v>0</v>
      </c>
    </row>
    <row r="9" spans="1:30" ht="32.1" customHeight="1">
      <c r="A9" s="173"/>
      <c r="B9" s="3" t="s">
        <v>40</v>
      </c>
      <c r="C9" s="161" t="s">
        <v>65</v>
      </c>
      <c r="D9" s="161"/>
      <c r="E9" s="161"/>
      <c r="F9" s="162"/>
      <c r="G9" s="160" t="str">
        <f t="shared" si="0"/>
        <v/>
      </c>
      <c r="H9" s="160"/>
      <c r="I9" s="160"/>
      <c r="J9" s="160" t="str">
        <f t="shared" si="1"/>
        <v/>
      </c>
      <c r="K9" s="160"/>
      <c r="L9" s="160"/>
      <c r="M9" s="160" t="str">
        <f t="shared" si="2"/>
        <v/>
      </c>
      <c r="N9" s="160"/>
      <c r="O9" s="160"/>
      <c r="P9" s="166" t="s">
        <v>107</v>
      </c>
      <c r="Q9" s="166"/>
      <c r="R9" s="166"/>
      <c r="S9" s="166"/>
      <c r="T9" s="166"/>
      <c r="U9" s="166"/>
      <c r="V9" s="166"/>
      <c r="W9" s="166"/>
      <c r="X9" s="166"/>
      <c r="Y9" s="106"/>
      <c r="AA9" s="2">
        <v>4</v>
      </c>
      <c r="AB9" s="137">
        <f>SUMIFS(keihi[経費金額],keihi[列1],経費計算書!AA9,keihi[列2],1)</f>
        <v>0</v>
      </c>
      <c r="AC9" s="137">
        <f>SUMIFS(keihi[経費金額],keihi[列1],経費計算書!AA9,keihi[列2],2)</f>
        <v>0</v>
      </c>
      <c r="AD9" s="137">
        <f>SUMIFS(keihi[経費金額],keihi[列1],経費計算書!AA9,keihi[列2],3)</f>
        <v>0</v>
      </c>
    </row>
    <row r="10" spans="1:30" ht="32.1" customHeight="1">
      <c r="A10" s="173"/>
      <c r="B10" s="3" t="s">
        <v>41</v>
      </c>
      <c r="C10" s="161" t="s">
        <v>64</v>
      </c>
      <c r="D10" s="161"/>
      <c r="E10" s="161"/>
      <c r="F10" s="162"/>
      <c r="G10" s="160" t="str">
        <f t="shared" si="0"/>
        <v/>
      </c>
      <c r="H10" s="160"/>
      <c r="I10" s="160"/>
      <c r="J10" s="160" t="str">
        <f t="shared" si="1"/>
        <v/>
      </c>
      <c r="K10" s="160"/>
      <c r="L10" s="160"/>
      <c r="M10" s="160" t="str">
        <f t="shared" si="2"/>
        <v/>
      </c>
      <c r="N10" s="160"/>
      <c r="O10" s="160"/>
      <c r="P10" s="166" t="s">
        <v>108</v>
      </c>
      <c r="Q10" s="166"/>
      <c r="R10" s="166"/>
      <c r="S10" s="166"/>
      <c r="T10" s="166"/>
      <c r="U10" s="166"/>
      <c r="V10" s="166"/>
      <c r="W10" s="166"/>
      <c r="X10" s="166"/>
      <c r="Y10" s="106"/>
      <c r="AA10" s="2">
        <v>5</v>
      </c>
      <c r="AB10" s="137">
        <f>SUMIFS(keihi[経費金額],keihi[列1],経費計算書!AA10,keihi[列2],1)</f>
        <v>0</v>
      </c>
      <c r="AC10" s="137">
        <f>SUMIFS(keihi[経費金額],keihi[列1],経費計算書!AA10,keihi[列2],2)</f>
        <v>0</v>
      </c>
      <c r="AD10" s="137">
        <f>SUMIFS(keihi[経費金額],keihi[列1],経費計算書!AA10,keihi[列2],3)</f>
        <v>0</v>
      </c>
    </row>
    <row r="11" spans="1:30" ht="32.1" customHeight="1">
      <c r="A11" s="173"/>
      <c r="B11" s="3" t="s">
        <v>42</v>
      </c>
      <c r="C11" s="161" t="s">
        <v>63</v>
      </c>
      <c r="D11" s="161"/>
      <c r="E11" s="161"/>
      <c r="F11" s="162"/>
      <c r="G11" s="160" t="str">
        <f t="shared" si="0"/>
        <v/>
      </c>
      <c r="H11" s="160"/>
      <c r="I11" s="160"/>
      <c r="J11" s="160" t="str">
        <f t="shared" si="1"/>
        <v/>
      </c>
      <c r="K11" s="160"/>
      <c r="L11" s="160"/>
      <c r="M11" s="160" t="str">
        <f t="shared" si="2"/>
        <v/>
      </c>
      <c r="N11" s="160"/>
      <c r="O11" s="160"/>
      <c r="P11" s="166" t="s">
        <v>109</v>
      </c>
      <c r="Q11" s="166"/>
      <c r="R11" s="166"/>
      <c r="S11" s="166"/>
      <c r="T11" s="166"/>
      <c r="U11" s="166"/>
      <c r="V11" s="166"/>
      <c r="W11" s="166"/>
      <c r="X11" s="166"/>
      <c r="Y11" s="106"/>
      <c r="AA11" s="2">
        <v>6</v>
      </c>
      <c r="AB11" s="137">
        <f>SUMIFS(keihi[経費金額],keihi[列1],経費計算書!AA11,keihi[列2],1)</f>
        <v>0</v>
      </c>
      <c r="AC11" s="137">
        <f>SUMIFS(keihi[経費金額],keihi[列1],経費計算書!AA11,keihi[列2],2)</f>
        <v>0</v>
      </c>
      <c r="AD11" s="137">
        <f>SUMIFS(keihi[経費金額],keihi[列1],経費計算書!AA11,keihi[列2],3)</f>
        <v>0</v>
      </c>
    </row>
    <row r="12" spans="1:30" ht="32.1" customHeight="1">
      <c r="A12" s="173"/>
      <c r="B12" s="3" t="s">
        <v>43</v>
      </c>
      <c r="C12" s="161" t="s">
        <v>62</v>
      </c>
      <c r="D12" s="161"/>
      <c r="E12" s="161"/>
      <c r="F12" s="162"/>
      <c r="G12" s="160" t="str">
        <f t="shared" si="0"/>
        <v/>
      </c>
      <c r="H12" s="160"/>
      <c r="I12" s="160"/>
      <c r="J12" s="160" t="str">
        <f t="shared" si="1"/>
        <v/>
      </c>
      <c r="K12" s="160"/>
      <c r="L12" s="160"/>
      <c r="M12" s="160" t="str">
        <f t="shared" si="2"/>
        <v/>
      </c>
      <c r="N12" s="160"/>
      <c r="O12" s="160"/>
      <c r="P12" s="166" t="s">
        <v>110</v>
      </c>
      <c r="Q12" s="166"/>
      <c r="R12" s="166"/>
      <c r="S12" s="166"/>
      <c r="T12" s="166"/>
      <c r="U12" s="166"/>
      <c r="V12" s="166"/>
      <c r="W12" s="166"/>
      <c r="X12" s="166"/>
      <c r="Y12" s="106"/>
      <c r="AA12" s="2">
        <v>7</v>
      </c>
      <c r="AB12" s="137">
        <f>SUMIFS(keihi[経費金額],keihi[列1],経費計算書!AA12,keihi[列2],1)</f>
        <v>0</v>
      </c>
      <c r="AC12" s="137">
        <f>SUMIFS(keihi[経費金額],keihi[列1],経費計算書!AA12,keihi[列2],2)</f>
        <v>0</v>
      </c>
      <c r="AD12" s="137">
        <f>SUMIFS(keihi[経費金額],keihi[列1],経費計算書!AA12,keihi[列2],3)</f>
        <v>0</v>
      </c>
    </row>
    <row r="13" spans="1:30" ht="32.1" customHeight="1">
      <c r="A13" s="173"/>
      <c r="B13" s="3" t="s">
        <v>44</v>
      </c>
      <c r="C13" s="161" t="s">
        <v>61</v>
      </c>
      <c r="D13" s="161"/>
      <c r="E13" s="161"/>
      <c r="F13" s="162"/>
      <c r="G13" s="160" t="str">
        <f t="shared" si="0"/>
        <v/>
      </c>
      <c r="H13" s="160"/>
      <c r="I13" s="160"/>
      <c r="J13" s="160" t="str">
        <f t="shared" si="1"/>
        <v/>
      </c>
      <c r="K13" s="160"/>
      <c r="L13" s="160"/>
      <c r="M13" s="160" t="str">
        <f t="shared" si="2"/>
        <v/>
      </c>
      <c r="N13" s="160"/>
      <c r="O13" s="160"/>
      <c r="P13" s="166" t="s">
        <v>116</v>
      </c>
      <c r="Q13" s="166"/>
      <c r="R13" s="166"/>
      <c r="S13" s="166"/>
      <c r="T13" s="166"/>
      <c r="U13" s="166"/>
      <c r="V13" s="166"/>
      <c r="W13" s="166"/>
      <c r="X13" s="166"/>
      <c r="Y13" s="106"/>
      <c r="AA13" s="2">
        <v>8</v>
      </c>
      <c r="AB13" s="137">
        <f>SUMIFS(keihi[経費金額],keihi[列1],経費計算書!AA13,keihi[列2],1)</f>
        <v>0</v>
      </c>
      <c r="AC13" s="137">
        <f>SUMIFS(keihi[経費金額],keihi[列1],経費計算書!AA13,keihi[列2],2)</f>
        <v>0</v>
      </c>
      <c r="AD13" s="137">
        <f>SUMIFS(keihi[経費金額],keihi[列1],経費計算書!AA13,keihi[列2],3)</f>
        <v>0</v>
      </c>
    </row>
    <row r="14" spans="1:30" ht="32.1" customHeight="1">
      <c r="A14" s="173"/>
      <c r="B14" s="3" t="s">
        <v>45</v>
      </c>
      <c r="C14" s="161" t="s">
        <v>8</v>
      </c>
      <c r="D14" s="161"/>
      <c r="E14" s="161"/>
      <c r="F14" s="162"/>
      <c r="G14" s="160" t="str">
        <f t="shared" si="0"/>
        <v/>
      </c>
      <c r="H14" s="160"/>
      <c r="I14" s="160"/>
      <c r="J14" s="160" t="str">
        <f t="shared" si="1"/>
        <v/>
      </c>
      <c r="K14" s="160"/>
      <c r="L14" s="160"/>
      <c r="M14" s="160" t="str">
        <f t="shared" si="2"/>
        <v/>
      </c>
      <c r="N14" s="160"/>
      <c r="O14" s="160"/>
      <c r="P14" s="166" t="s">
        <v>111</v>
      </c>
      <c r="Q14" s="166"/>
      <c r="R14" s="166"/>
      <c r="S14" s="166"/>
      <c r="T14" s="166"/>
      <c r="U14" s="166"/>
      <c r="V14" s="166"/>
      <c r="W14" s="166"/>
      <c r="X14" s="166"/>
      <c r="Y14" s="106"/>
      <c r="AA14" s="2">
        <v>9</v>
      </c>
      <c r="AB14" s="137">
        <f>SUMIFS(keihi[経費金額],keihi[列1],経費計算書!AA14,keihi[列2],1)</f>
        <v>0</v>
      </c>
      <c r="AC14" s="137">
        <f>SUMIFS(keihi[経費金額],keihi[列1],経費計算書!AA14,keihi[列2],2)</f>
        <v>0</v>
      </c>
      <c r="AD14" s="137">
        <f>SUMIFS(keihi[経費金額],keihi[列1],経費計算書!AA14,keihi[列2],3)</f>
        <v>0</v>
      </c>
    </row>
    <row r="15" spans="1:30" ht="32.1" customHeight="1">
      <c r="A15" s="173"/>
      <c r="B15" s="3" t="s">
        <v>46</v>
      </c>
      <c r="C15" s="161" t="s">
        <v>60</v>
      </c>
      <c r="D15" s="161"/>
      <c r="E15" s="161"/>
      <c r="F15" s="162"/>
      <c r="G15" s="160" t="str">
        <f t="shared" si="0"/>
        <v/>
      </c>
      <c r="H15" s="160"/>
      <c r="I15" s="160"/>
      <c r="J15" s="160" t="str">
        <f t="shared" si="1"/>
        <v/>
      </c>
      <c r="K15" s="160"/>
      <c r="L15" s="160"/>
      <c r="M15" s="160" t="str">
        <f t="shared" si="2"/>
        <v/>
      </c>
      <c r="N15" s="160"/>
      <c r="O15" s="160"/>
      <c r="P15" s="166" t="s">
        <v>117</v>
      </c>
      <c r="Q15" s="166"/>
      <c r="R15" s="166"/>
      <c r="S15" s="166"/>
      <c r="T15" s="166"/>
      <c r="U15" s="166"/>
      <c r="V15" s="166"/>
      <c r="W15" s="166"/>
      <c r="X15" s="166"/>
      <c r="Y15" s="106"/>
      <c r="AA15" s="2">
        <v>10</v>
      </c>
      <c r="AB15" s="137">
        <f>SUMIFS(keihi[経費金額],keihi[列1],経費計算書!AA15,keihi[列2],1)</f>
        <v>0</v>
      </c>
      <c r="AC15" s="137">
        <f>SUMIFS(keihi[経費金額],keihi[列1],経費計算書!AA15,keihi[列2],2)</f>
        <v>0</v>
      </c>
      <c r="AD15" s="137">
        <f>SUMIFS(keihi[経費金額],keihi[列1],経費計算書!AA15,keihi[列2],3)</f>
        <v>0</v>
      </c>
    </row>
    <row r="16" spans="1:30" ht="32.1" customHeight="1">
      <c r="A16" s="173"/>
      <c r="B16" s="3" t="s">
        <v>47</v>
      </c>
      <c r="C16" s="161" t="s">
        <v>59</v>
      </c>
      <c r="D16" s="161"/>
      <c r="E16" s="161"/>
      <c r="F16" s="162"/>
      <c r="G16" s="160" t="str">
        <f t="shared" si="0"/>
        <v/>
      </c>
      <c r="H16" s="160"/>
      <c r="I16" s="160"/>
      <c r="J16" s="160" t="str">
        <f t="shared" si="1"/>
        <v/>
      </c>
      <c r="K16" s="160"/>
      <c r="L16" s="160"/>
      <c r="M16" s="160" t="str">
        <f t="shared" si="2"/>
        <v/>
      </c>
      <c r="N16" s="160"/>
      <c r="O16" s="160"/>
      <c r="P16" s="166" t="s">
        <v>112</v>
      </c>
      <c r="Q16" s="166"/>
      <c r="R16" s="166"/>
      <c r="S16" s="166"/>
      <c r="T16" s="166"/>
      <c r="U16" s="166"/>
      <c r="V16" s="166"/>
      <c r="W16" s="166"/>
      <c r="X16" s="166"/>
      <c r="Y16" s="106"/>
      <c r="AA16" s="2">
        <v>11</v>
      </c>
      <c r="AB16" s="137">
        <f>SUMIFS(keihi[経費金額],keihi[列1],経費計算書!AA16,keihi[列2],1)</f>
        <v>0</v>
      </c>
      <c r="AC16" s="137">
        <f>SUMIFS(keihi[経費金額],keihi[列1],経費計算書!AA16,keihi[列2],2)</f>
        <v>0</v>
      </c>
      <c r="AD16" s="137">
        <f>SUMIFS(keihi[経費金額],keihi[列1],経費計算書!AA16,keihi[列2],3)</f>
        <v>0</v>
      </c>
    </row>
    <row r="17" spans="1:30" ht="32.1" customHeight="1">
      <c r="A17" s="173"/>
      <c r="B17" s="3" t="s">
        <v>48</v>
      </c>
      <c r="C17" s="161" t="s">
        <v>11</v>
      </c>
      <c r="D17" s="161"/>
      <c r="E17" s="161"/>
      <c r="F17" s="162"/>
      <c r="G17" s="160" t="str">
        <f t="shared" si="0"/>
        <v/>
      </c>
      <c r="H17" s="160"/>
      <c r="I17" s="160"/>
      <c r="J17" s="160" t="str">
        <f t="shared" si="1"/>
        <v/>
      </c>
      <c r="K17" s="160"/>
      <c r="L17" s="160"/>
      <c r="M17" s="160" t="str">
        <f t="shared" si="2"/>
        <v/>
      </c>
      <c r="N17" s="160"/>
      <c r="O17" s="160"/>
      <c r="P17" s="166" t="s">
        <v>113</v>
      </c>
      <c r="Q17" s="166"/>
      <c r="R17" s="166"/>
      <c r="S17" s="166"/>
      <c r="T17" s="166"/>
      <c r="U17" s="166"/>
      <c r="V17" s="166"/>
      <c r="W17" s="166"/>
      <c r="X17" s="166"/>
      <c r="Y17" s="106"/>
      <c r="AA17" s="2">
        <v>12</v>
      </c>
      <c r="AB17" s="137">
        <f>SUMIFS(keihi[経費金額],keihi[列1],経費計算書!AA17,keihi[列2],1)</f>
        <v>0</v>
      </c>
      <c r="AC17" s="137">
        <f>SUMIFS(keihi[経費金額],keihi[列1],経費計算書!AA17,keihi[列2],2)</f>
        <v>0</v>
      </c>
      <c r="AD17" s="137">
        <f>SUMIFS(keihi[経費金額],keihi[列1],経費計算書!AA17,keihi[列2],3)</f>
        <v>0</v>
      </c>
    </row>
    <row r="18" spans="1:30" ht="32.1" customHeight="1">
      <c r="A18" s="173"/>
      <c r="B18" s="3" t="s">
        <v>49</v>
      </c>
      <c r="C18" s="161" t="s">
        <v>12</v>
      </c>
      <c r="D18" s="161"/>
      <c r="E18" s="161"/>
      <c r="F18" s="162"/>
      <c r="G18" s="160" t="str">
        <f t="shared" si="0"/>
        <v/>
      </c>
      <c r="H18" s="160"/>
      <c r="I18" s="160"/>
      <c r="J18" s="160" t="str">
        <f t="shared" si="1"/>
        <v/>
      </c>
      <c r="K18" s="160"/>
      <c r="L18" s="160"/>
      <c r="M18" s="160" t="str">
        <f t="shared" si="2"/>
        <v/>
      </c>
      <c r="N18" s="160"/>
      <c r="O18" s="160"/>
      <c r="P18" s="170" t="s">
        <v>114</v>
      </c>
      <c r="Q18" s="171"/>
      <c r="R18" s="171"/>
      <c r="S18" s="171"/>
      <c r="T18" s="171"/>
      <c r="U18" s="171"/>
      <c r="V18" s="171"/>
      <c r="W18" s="171"/>
      <c r="X18" s="172"/>
      <c r="Y18" s="106"/>
      <c r="AA18" s="2">
        <v>13</v>
      </c>
      <c r="AB18" s="137">
        <f>SUMIFS(keihi[経費金額],keihi[列1],経費計算書!AA18,keihi[列2],1)</f>
        <v>0</v>
      </c>
      <c r="AC18" s="137">
        <f>SUMIFS(keihi[経費金額],keihi[列1],経費計算書!AA18,keihi[列2],2)</f>
        <v>0</v>
      </c>
      <c r="AD18" s="137">
        <f>SUMIFS(keihi[経費金額],keihi[列1],経費計算書!AA18,keihi[列2],3)</f>
        <v>0</v>
      </c>
    </row>
    <row r="19" spans="1:30" ht="32.1" customHeight="1">
      <c r="A19" s="173"/>
      <c r="B19" s="3" t="s">
        <v>50</v>
      </c>
      <c r="C19" s="161" t="s">
        <v>58</v>
      </c>
      <c r="D19" s="161"/>
      <c r="E19" s="161"/>
      <c r="F19" s="162"/>
      <c r="G19" s="160" t="str">
        <f t="shared" si="0"/>
        <v/>
      </c>
      <c r="H19" s="160"/>
      <c r="I19" s="160"/>
      <c r="J19" s="160" t="str">
        <f t="shared" si="1"/>
        <v/>
      </c>
      <c r="K19" s="160"/>
      <c r="L19" s="160"/>
      <c r="M19" s="160" t="str">
        <f t="shared" si="2"/>
        <v/>
      </c>
      <c r="N19" s="160"/>
      <c r="O19" s="160"/>
      <c r="P19" s="166" t="s">
        <v>115</v>
      </c>
      <c r="Q19" s="166"/>
      <c r="R19" s="166"/>
      <c r="S19" s="166"/>
      <c r="T19" s="166"/>
      <c r="U19" s="166"/>
      <c r="V19" s="166"/>
      <c r="W19" s="166"/>
      <c r="X19" s="166"/>
      <c r="Y19" s="106"/>
      <c r="AA19" s="2">
        <v>14</v>
      </c>
      <c r="AB19" s="137">
        <f>SUMIFS(keihi[経費金額],keihi[列1],経費計算書!AA19,keihi[列2],1)</f>
        <v>0</v>
      </c>
      <c r="AC19" s="137">
        <f>SUMIFS(keihi[経費金額],keihi[列1],経費計算書!AA19,keihi[列2],2)</f>
        <v>0</v>
      </c>
      <c r="AD19" s="137">
        <f>SUMIFS(keihi[経費金額],keihi[列1],経費計算書!AA19,keihi[列2],3)</f>
        <v>0</v>
      </c>
    </row>
    <row r="20" spans="1:30" ht="32.1" customHeight="1">
      <c r="A20" s="173"/>
      <c r="B20" s="3" t="s">
        <v>51</v>
      </c>
      <c r="C20" s="163" t="s">
        <v>68</v>
      </c>
      <c r="D20" s="163"/>
      <c r="E20" s="163"/>
      <c r="F20" s="164"/>
      <c r="G20" s="160" t="str">
        <f t="shared" si="0"/>
        <v/>
      </c>
      <c r="H20" s="160"/>
      <c r="I20" s="160"/>
      <c r="J20" s="160" t="str">
        <f t="shared" si="1"/>
        <v/>
      </c>
      <c r="K20" s="160"/>
      <c r="L20" s="160"/>
      <c r="M20" s="160" t="str">
        <f t="shared" si="2"/>
        <v/>
      </c>
      <c r="N20" s="160"/>
      <c r="O20" s="160"/>
      <c r="P20" s="166" t="s">
        <v>118</v>
      </c>
      <c r="Q20" s="166"/>
      <c r="R20" s="166"/>
      <c r="S20" s="166"/>
      <c r="T20" s="166"/>
      <c r="U20" s="166"/>
      <c r="V20" s="166"/>
      <c r="W20" s="166"/>
      <c r="X20" s="166"/>
      <c r="Y20" s="106"/>
      <c r="AA20" s="2">
        <v>15</v>
      </c>
      <c r="AB20" s="137">
        <f>SUMIFS(keihi[経費金額],keihi[列1],経費計算書!AA20,keihi[列2],1)</f>
        <v>0</v>
      </c>
      <c r="AC20" s="137">
        <f>SUMIFS(keihi[経費金額],keihi[列1],経費計算書!AA20,keihi[列2],2)</f>
        <v>0</v>
      </c>
      <c r="AD20" s="137">
        <f>SUMIFS(keihi[経費金額],keihi[列1],経費計算書!AA20,keihi[列2],3)</f>
        <v>0</v>
      </c>
    </row>
    <row r="21" spans="1:30" ht="32.1" customHeight="1">
      <c r="A21" s="173"/>
      <c r="B21" s="3" t="s">
        <v>52</v>
      </c>
      <c r="C21" s="161" t="s">
        <v>15</v>
      </c>
      <c r="D21" s="161"/>
      <c r="E21" s="161"/>
      <c r="F21" s="162"/>
      <c r="G21" s="160" t="str">
        <f t="shared" si="0"/>
        <v/>
      </c>
      <c r="H21" s="160"/>
      <c r="I21" s="160"/>
      <c r="J21" s="160" t="str">
        <f t="shared" si="1"/>
        <v/>
      </c>
      <c r="K21" s="160"/>
      <c r="L21" s="160"/>
      <c r="M21" s="160" t="str">
        <f t="shared" si="2"/>
        <v/>
      </c>
      <c r="N21" s="160"/>
      <c r="O21" s="160"/>
      <c r="P21" s="166" t="s">
        <v>119</v>
      </c>
      <c r="Q21" s="166"/>
      <c r="R21" s="166"/>
      <c r="S21" s="166"/>
      <c r="T21" s="166"/>
      <c r="U21" s="166"/>
      <c r="V21" s="166"/>
      <c r="W21" s="166"/>
      <c r="X21" s="166"/>
      <c r="Y21" s="106"/>
      <c r="AA21" s="2">
        <v>16</v>
      </c>
      <c r="AB21" s="137">
        <f>SUMIFS(keihi[経費金額],keihi[列1],経費計算書!AA21,keihi[列2],1)</f>
        <v>0</v>
      </c>
      <c r="AC21" s="137">
        <f>SUMIFS(keihi[経費金額],keihi[列1],経費計算書!AA21,keihi[列2],2)</f>
        <v>0</v>
      </c>
      <c r="AD21" s="137">
        <f>SUMIFS(keihi[経費金額],keihi[列1],経費計算書!AA21,keihi[列2],3)</f>
        <v>0</v>
      </c>
    </row>
    <row r="22" spans="1:30" ht="32.1" customHeight="1">
      <c r="A22" s="173"/>
      <c r="B22" s="3" t="s">
        <v>53</v>
      </c>
      <c r="C22" s="161" t="s">
        <v>57</v>
      </c>
      <c r="D22" s="161"/>
      <c r="E22" s="161"/>
      <c r="F22" s="162"/>
      <c r="G22" s="160" t="str">
        <f t="shared" si="0"/>
        <v/>
      </c>
      <c r="H22" s="160"/>
      <c r="I22" s="160"/>
      <c r="J22" s="160" t="str">
        <f t="shared" si="1"/>
        <v/>
      </c>
      <c r="K22" s="160"/>
      <c r="L22" s="160"/>
      <c r="M22" s="160" t="str">
        <f t="shared" si="2"/>
        <v/>
      </c>
      <c r="N22" s="160"/>
      <c r="O22" s="160"/>
      <c r="P22" s="166" t="s">
        <v>120</v>
      </c>
      <c r="Q22" s="166"/>
      <c r="R22" s="166"/>
      <c r="S22" s="166"/>
      <c r="T22" s="166"/>
      <c r="U22" s="166"/>
      <c r="V22" s="166"/>
      <c r="W22" s="166"/>
      <c r="X22" s="166"/>
      <c r="Y22" s="110" t="s">
        <v>227</v>
      </c>
      <c r="AA22" s="2">
        <v>17</v>
      </c>
      <c r="AB22" s="137">
        <f>SUMIFS(keihi[経費金額],keihi[列1],経費計算書!AA22,keihi[列2],1)</f>
        <v>0</v>
      </c>
      <c r="AC22" s="137">
        <f>SUMIFS(keihi[経費金額],keihi[列1],経費計算書!AA22,keihi[列2],2)</f>
        <v>0</v>
      </c>
      <c r="AD22" s="137">
        <f>SUMIFS(keihi[経費金額],keihi[列1],経費計算書!AA22,keihi[列2],3)</f>
        <v>0</v>
      </c>
    </row>
    <row r="23" spans="1:30" ht="32.1" customHeight="1">
      <c r="A23" s="173"/>
      <c r="B23" s="3" t="s">
        <v>54</v>
      </c>
      <c r="C23" s="161" t="s">
        <v>56</v>
      </c>
      <c r="D23" s="161"/>
      <c r="E23" s="161"/>
      <c r="F23" s="162"/>
      <c r="G23" s="160" t="str">
        <f t="shared" si="0"/>
        <v/>
      </c>
      <c r="H23" s="160"/>
      <c r="I23" s="160"/>
      <c r="J23" s="160" t="str">
        <f t="shared" si="1"/>
        <v/>
      </c>
      <c r="K23" s="160"/>
      <c r="L23" s="160"/>
      <c r="M23" s="160" t="str">
        <f t="shared" si="2"/>
        <v/>
      </c>
      <c r="N23" s="160"/>
      <c r="O23" s="160"/>
      <c r="P23" s="166" t="s">
        <v>121</v>
      </c>
      <c r="Q23" s="166"/>
      <c r="R23" s="166"/>
      <c r="S23" s="166"/>
      <c r="T23" s="166"/>
      <c r="U23" s="166"/>
      <c r="V23" s="166"/>
      <c r="W23" s="166"/>
      <c r="X23" s="166"/>
      <c r="Y23" s="111"/>
      <c r="AA23" s="2">
        <v>18</v>
      </c>
      <c r="AB23" s="137">
        <f>SUMIFS(keihi[経費金額],keihi[列1],経費計算書!AA23,keihi[列2],1)</f>
        <v>0</v>
      </c>
      <c r="AC23" s="137">
        <f>SUMIFS(keihi[経費金額],keihi[列1],経費計算書!AA23,keihi[列2],2)</f>
        <v>0</v>
      </c>
      <c r="AD23" s="137">
        <f>SUMIFS(keihi[経費金額],keihi[列1],経費計算書!AA23,keihi[列2],3)</f>
        <v>0</v>
      </c>
    </row>
    <row r="24" spans="1:30" ht="32.1" customHeight="1">
      <c r="A24" s="173"/>
      <c r="B24" s="3" t="s">
        <v>55</v>
      </c>
      <c r="C24" s="161" t="s">
        <v>18</v>
      </c>
      <c r="D24" s="161"/>
      <c r="E24" s="161"/>
      <c r="F24" s="162"/>
      <c r="G24" s="160" t="str">
        <f t="shared" si="0"/>
        <v/>
      </c>
      <c r="H24" s="160"/>
      <c r="I24" s="160"/>
      <c r="J24" s="160" t="str">
        <f t="shared" si="1"/>
        <v/>
      </c>
      <c r="K24" s="160"/>
      <c r="L24" s="160"/>
      <c r="M24" s="160" t="str">
        <f t="shared" si="2"/>
        <v/>
      </c>
      <c r="N24" s="160"/>
      <c r="O24" s="160"/>
      <c r="P24" s="166" t="s">
        <v>219</v>
      </c>
      <c r="Q24" s="166"/>
      <c r="R24" s="166"/>
      <c r="S24" s="166"/>
      <c r="T24" s="166"/>
      <c r="U24" s="166"/>
      <c r="V24" s="166"/>
      <c r="W24" s="166"/>
      <c r="X24" s="166"/>
      <c r="Y24" s="110" t="s">
        <v>227</v>
      </c>
      <c r="AA24" s="2">
        <v>19</v>
      </c>
      <c r="AB24" s="137">
        <f>SUMIFS(keihi[経費金額],keihi[列1],経費計算書!AA24,keihi[列2],1)</f>
        <v>0</v>
      </c>
      <c r="AC24" s="137">
        <f>SUMIFS(keihi[経費金額],keihi[列1],経費計算書!AA24,keihi[列2],2)</f>
        <v>0</v>
      </c>
      <c r="AD24" s="137">
        <f>SUMIFS(keihi[経費金額],keihi[列1],経費計算書!AA24,keihi[列2],3)</f>
        <v>0</v>
      </c>
    </row>
    <row r="25" spans="1:30" ht="32.1" customHeight="1">
      <c r="A25" s="173"/>
      <c r="B25" s="159" t="s">
        <v>69</v>
      </c>
      <c r="C25" s="159"/>
      <c r="D25" s="159"/>
      <c r="E25" s="159"/>
      <c r="F25" s="159"/>
      <c r="G25" s="160" t="str">
        <f>IF(SUM(G6:I23)=0,"",SUM(G6:I23))</f>
        <v/>
      </c>
      <c r="H25" s="160"/>
      <c r="I25" s="160"/>
      <c r="J25" s="160" t="str">
        <f>IF(SUM(J6:L23)=0,"",SUM(J6:L23))</f>
        <v/>
      </c>
      <c r="K25" s="160"/>
      <c r="L25" s="160"/>
      <c r="M25" s="160" t="str">
        <f>IF(SUM(M6:O23)=0,"",SUM(M6:O23))</f>
        <v/>
      </c>
      <c r="N25" s="160"/>
      <c r="O25" s="160"/>
      <c r="P25" s="166"/>
      <c r="Q25" s="166"/>
      <c r="R25" s="166"/>
      <c r="S25" s="166"/>
      <c r="T25" s="166"/>
      <c r="U25" s="166"/>
      <c r="V25" s="166"/>
      <c r="W25" s="166"/>
      <c r="X25" s="166"/>
      <c r="Y25" s="106"/>
    </row>
    <row r="26" spans="1:30" ht="24.95" customHeight="1"/>
    <row r="27" spans="1:30" ht="24.95" customHeight="1"/>
    <row r="28" spans="1:30" ht="24.95" customHeight="1"/>
    <row r="29" spans="1:30" ht="24.95" customHeight="1"/>
    <row r="30" spans="1:30" ht="24.95" customHeight="1"/>
    <row r="31" spans="1:30" ht="24.95" customHeight="1"/>
    <row r="32" spans="1:30"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sheetData>
  <sheetProtection algorithmName="SHA-512" hashValue="lswD4mxniz+UxXVOky34zY3KLD6o4BI5Bw7VLwfzLdmjXSjEtwdj+fQm6LDQz6+4PIUbZA4ZDgVOdY3CfZxGIg==" saltValue="qf1174gDH/mamDdszf6dhw==" spinCount="100000" sheet="1" objects="1" scenarios="1"/>
  <mergeCells count="114">
    <mergeCell ref="A2:B3"/>
    <mergeCell ref="C2:L3"/>
    <mergeCell ref="M2:O2"/>
    <mergeCell ref="M3:O3"/>
    <mergeCell ref="P2:X2"/>
    <mergeCell ref="P3:X3"/>
    <mergeCell ref="P24:X24"/>
    <mergeCell ref="P7:X7"/>
    <mergeCell ref="P8:X8"/>
    <mergeCell ref="P9:X9"/>
    <mergeCell ref="P10:X10"/>
    <mergeCell ref="P11:X11"/>
    <mergeCell ref="G21:I21"/>
    <mergeCell ref="J21:L21"/>
    <mergeCell ref="M21:O21"/>
    <mergeCell ref="G22:I22"/>
    <mergeCell ref="J22:L22"/>
    <mergeCell ref="M22:O22"/>
    <mergeCell ref="G19:I19"/>
    <mergeCell ref="M19:O19"/>
    <mergeCell ref="J23:L23"/>
    <mergeCell ref="M23:O23"/>
    <mergeCell ref="G24:I24"/>
    <mergeCell ref="J24:L24"/>
    <mergeCell ref="P25:X25"/>
    <mergeCell ref="G5:I5"/>
    <mergeCell ref="J5:L5"/>
    <mergeCell ref="M5:O5"/>
    <mergeCell ref="P5:X5"/>
    <mergeCell ref="A5:F5"/>
    <mergeCell ref="P18:X18"/>
    <mergeCell ref="P19:X19"/>
    <mergeCell ref="P20:X20"/>
    <mergeCell ref="P21:X21"/>
    <mergeCell ref="P22:X22"/>
    <mergeCell ref="P23:X23"/>
    <mergeCell ref="P12:X12"/>
    <mergeCell ref="P13:X13"/>
    <mergeCell ref="P14:X14"/>
    <mergeCell ref="P15:X15"/>
    <mergeCell ref="P16:X16"/>
    <mergeCell ref="P17:X17"/>
    <mergeCell ref="G25:I25"/>
    <mergeCell ref="J25:L25"/>
    <mergeCell ref="M25:O25"/>
    <mergeCell ref="P6:X6"/>
    <mergeCell ref="A6:A25"/>
    <mergeCell ref="G23:I23"/>
    <mergeCell ref="M24:O24"/>
    <mergeCell ref="G20:I20"/>
    <mergeCell ref="J20:L20"/>
    <mergeCell ref="M20:O20"/>
    <mergeCell ref="G17:I17"/>
    <mergeCell ref="J17:L17"/>
    <mergeCell ref="M17:O17"/>
    <mergeCell ref="G18:I18"/>
    <mergeCell ref="J18:L18"/>
    <mergeCell ref="M18:O18"/>
    <mergeCell ref="J19:L19"/>
    <mergeCell ref="M15:O15"/>
    <mergeCell ref="G16:I16"/>
    <mergeCell ref="J16:L16"/>
    <mergeCell ref="M16:O16"/>
    <mergeCell ref="G13:I13"/>
    <mergeCell ref="J13:L13"/>
    <mergeCell ref="M13:O13"/>
    <mergeCell ref="G14:I14"/>
    <mergeCell ref="J14:L14"/>
    <mergeCell ref="M14:O14"/>
    <mergeCell ref="G15:I15"/>
    <mergeCell ref="J15:L15"/>
    <mergeCell ref="C10:F10"/>
    <mergeCell ref="C11:F11"/>
    <mergeCell ref="C12:F12"/>
    <mergeCell ref="C13:F13"/>
    <mergeCell ref="C14:F14"/>
    <mergeCell ref="G1:H1"/>
    <mergeCell ref="J1:K1"/>
    <mergeCell ref="M11:O11"/>
    <mergeCell ref="G12:I12"/>
    <mergeCell ref="J12:L12"/>
    <mergeCell ref="M12:O12"/>
    <mergeCell ref="G9:I9"/>
    <mergeCell ref="J9:L9"/>
    <mergeCell ref="M9:O9"/>
    <mergeCell ref="G10:I10"/>
    <mergeCell ref="J10:L10"/>
    <mergeCell ref="M10:O10"/>
    <mergeCell ref="G11:I11"/>
    <mergeCell ref="J11:L11"/>
    <mergeCell ref="B25:F25"/>
    <mergeCell ref="M6:O6"/>
    <mergeCell ref="J6:L6"/>
    <mergeCell ref="G6:I6"/>
    <mergeCell ref="G7:I7"/>
    <mergeCell ref="J7:L7"/>
    <mergeCell ref="M7:O7"/>
    <mergeCell ref="G8:I8"/>
    <mergeCell ref="J8:L8"/>
    <mergeCell ref="M8:O8"/>
    <mergeCell ref="C21:F21"/>
    <mergeCell ref="C22:F22"/>
    <mergeCell ref="C23:F23"/>
    <mergeCell ref="C24:F24"/>
    <mergeCell ref="C15:F15"/>
    <mergeCell ref="C16:F16"/>
    <mergeCell ref="C17:F17"/>
    <mergeCell ref="C18:F18"/>
    <mergeCell ref="C19:F19"/>
    <mergeCell ref="C20:F20"/>
    <mergeCell ref="C6:F6"/>
    <mergeCell ref="C7:F7"/>
    <mergeCell ref="C8:F8"/>
    <mergeCell ref="C9:F9"/>
  </mergeCells>
  <phoneticPr fontId="2"/>
  <pageMargins left="0.59055118110236227" right="0.59055118110236227" top="0.59055118110236227"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sheetPr>
  <dimension ref="A1:Y56"/>
  <sheetViews>
    <sheetView showRowColHeaders="0" topLeftCell="A4" zoomScaleNormal="100" workbookViewId="0">
      <selection activeCell="G6" sqref="G6:J6"/>
    </sheetView>
  </sheetViews>
  <sheetFormatPr defaultRowHeight="18.75"/>
  <cols>
    <col min="1" max="1" width="3.625" style="2" customWidth="1"/>
    <col min="2" max="2" width="3.625" style="4" customWidth="1"/>
    <col min="3" max="6" width="3.375" style="2" customWidth="1"/>
    <col min="7" max="25" width="3.25" style="2" customWidth="1"/>
    <col min="26" max="16384" width="9" style="2"/>
  </cols>
  <sheetData>
    <row r="1" spans="1:25" ht="30" customHeight="1">
      <c r="A1" s="46"/>
      <c r="B1" s="46"/>
      <c r="C1" s="46"/>
      <c r="D1" s="46"/>
      <c r="E1" s="46"/>
      <c r="F1" s="46"/>
      <c r="H1" s="165" t="s">
        <v>168</v>
      </c>
      <c r="I1" s="165"/>
      <c r="J1" s="100">
        <f>使用説明!C10</f>
        <v>8</v>
      </c>
      <c r="K1" s="165" t="s">
        <v>169</v>
      </c>
      <c r="L1" s="165"/>
      <c r="M1" s="101" t="s">
        <v>224</v>
      </c>
      <c r="N1" s="102"/>
      <c r="O1" s="101"/>
      <c r="P1" s="101"/>
      <c r="Q1" s="101"/>
      <c r="R1" s="101"/>
      <c r="S1" s="103"/>
      <c r="T1" s="46"/>
      <c r="U1" s="46"/>
      <c r="V1" s="46"/>
      <c r="W1" s="46"/>
      <c r="X1" s="46"/>
      <c r="Y1" s="46"/>
    </row>
    <row r="2" spans="1:25" ht="24.95" customHeight="1">
      <c r="A2" s="159" t="s">
        <v>167</v>
      </c>
      <c r="B2" s="159"/>
      <c r="C2" s="189" t="str">
        <f>IF(使用説明!C11="","",使用説明!C11)</f>
        <v/>
      </c>
      <c r="D2" s="190"/>
      <c r="E2" s="190"/>
      <c r="F2" s="190"/>
      <c r="G2" s="190"/>
      <c r="H2" s="190"/>
      <c r="I2" s="190"/>
      <c r="J2" s="190"/>
      <c r="K2" s="190"/>
      <c r="L2" s="191"/>
      <c r="M2" s="159" t="s">
        <v>166</v>
      </c>
      <c r="N2" s="159"/>
      <c r="O2" s="159"/>
      <c r="P2" s="180" t="str">
        <f>IF(使用説明!C12="","",使用説明!C12)</f>
        <v/>
      </c>
      <c r="Q2" s="181"/>
      <c r="R2" s="181"/>
      <c r="S2" s="181"/>
      <c r="T2" s="181"/>
      <c r="U2" s="181"/>
      <c r="V2" s="181"/>
      <c r="W2" s="181"/>
      <c r="X2" s="181"/>
      <c r="Y2" s="182"/>
    </row>
    <row r="3" spans="1:25" ht="24.95" customHeight="1">
      <c r="A3" s="159"/>
      <c r="B3" s="159"/>
      <c r="C3" s="192"/>
      <c r="D3" s="193"/>
      <c r="E3" s="193"/>
      <c r="F3" s="193"/>
      <c r="G3" s="193"/>
      <c r="H3" s="193"/>
      <c r="I3" s="193"/>
      <c r="J3" s="193"/>
      <c r="K3" s="193"/>
      <c r="L3" s="194"/>
      <c r="M3" s="159" t="s">
        <v>70</v>
      </c>
      <c r="N3" s="159"/>
      <c r="O3" s="159"/>
      <c r="P3" s="180" t="str">
        <f>IF(使用説明!C13="","",使用説明!C13)</f>
        <v/>
      </c>
      <c r="Q3" s="181"/>
      <c r="R3" s="181"/>
      <c r="S3" s="181"/>
      <c r="T3" s="181"/>
      <c r="U3" s="181"/>
      <c r="V3" s="181"/>
      <c r="W3" s="181"/>
      <c r="X3" s="181"/>
      <c r="Y3" s="182"/>
    </row>
    <row r="4" spans="1:25" ht="20.100000000000001" customHeight="1"/>
    <row r="5" spans="1:25" ht="36" customHeight="1">
      <c r="A5" s="159"/>
      <c r="B5" s="159"/>
      <c r="C5" s="159"/>
      <c r="D5" s="159"/>
      <c r="E5" s="159"/>
      <c r="F5" s="159"/>
      <c r="G5" s="159" t="s">
        <v>36</v>
      </c>
      <c r="H5" s="159"/>
      <c r="I5" s="159"/>
      <c r="J5" s="159"/>
      <c r="K5" s="159" t="s">
        <v>220</v>
      </c>
      <c r="L5" s="159"/>
      <c r="M5" s="159"/>
      <c r="N5" s="159"/>
      <c r="O5" s="183" t="s">
        <v>80</v>
      </c>
      <c r="P5" s="184"/>
      <c r="Q5" s="184"/>
      <c r="R5" s="184"/>
      <c r="S5" s="184"/>
      <c r="T5" s="184"/>
      <c r="U5" s="184"/>
      <c r="V5" s="184"/>
      <c r="W5" s="184"/>
      <c r="X5" s="184"/>
      <c r="Y5" s="185"/>
    </row>
    <row r="6" spans="1:25" ht="36" customHeight="1">
      <c r="A6" s="186" t="s">
        <v>215</v>
      </c>
      <c r="B6" s="201" t="s">
        <v>37</v>
      </c>
      <c r="C6" s="195" t="s">
        <v>98</v>
      </c>
      <c r="D6" s="195"/>
      <c r="E6" s="195"/>
      <c r="F6" s="196"/>
      <c r="G6" s="176"/>
      <c r="H6" s="176"/>
      <c r="I6" s="176"/>
      <c r="J6" s="176"/>
      <c r="K6" s="176"/>
      <c r="L6" s="176"/>
      <c r="M6" s="176"/>
      <c r="N6" s="176"/>
      <c r="O6" s="177" t="s">
        <v>283</v>
      </c>
      <c r="P6" s="178"/>
      <c r="Q6" s="178"/>
      <c r="R6" s="178"/>
      <c r="S6" s="178"/>
      <c r="T6" s="178"/>
      <c r="U6" s="178"/>
      <c r="V6" s="178"/>
      <c r="W6" s="178"/>
      <c r="X6" s="178"/>
      <c r="Y6" s="179"/>
    </row>
    <row r="7" spans="1:25" ht="36" customHeight="1">
      <c r="A7" s="187"/>
      <c r="B7" s="202"/>
      <c r="C7" s="197"/>
      <c r="D7" s="197"/>
      <c r="E7" s="197"/>
      <c r="F7" s="198"/>
      <c r="G7" s="176"/>
      <c r="H7" s="176"/>
      <c r="I7" s="176"/>
      <c r="J7" s="176"/>
      <c r="K7" s="176"/>
      <c r="L7" s="176"/>
      <c r="M7" s="176"/>
      <c r="N7" s="176"/>
      <c r="O7" s="177"/>
      <c r="P7" s="178"/>
      <c r="Q7" s="178"/>
      <c r="R7" s="178"/>
      <c r="S7" s="178"/>
      <c r="T7" s="178"/>
      <c r="U7" s="178"/>
      <c r="V7" s="178"/>
      <c r="W7" s="178"/>
      <c r="X7" s="178"/>
      <c r="Y7" s="179"/>
    </row>
    <row r="8" spans="1:25" ht="36" customHeight="1">
      <c r="A8" s="187"/>
      <c r="B8" s="202"/>
      <c r="C8" s="197"/>
      <c r="D8" s="197"/>
      <c r="E8" s="197"/>
      <c r="F8" s="198"/>
      <c r="G8" s="176"/>
      <c r="H8" s="176"/>
      <c r="I8" s="176"/>
      <c r="J8" s="176"/>
      <c r="K8" s="176"/>
      <c r="L8" s="176"/>
      <c r="M8" s="176"/>
      <c r="N8" s="176"/>
      <c r="O8" s="177"/>
      <c r="P8" s="178"/>
      <c r="Q8" s="178"/>
      <c r="R8" s="178"/>
      <c r="S8" s="178"/>
      <c r="T8" s="178"/>
      <c r="U8" s="178"/>
      <c r="V8" s="178"/>
      <c r="W8" s="178"/>
      <c r="X8" s="178"/>
      <c r="Y8" s="179"/>
    </row>
    <row r="9" spans="1:25" ht="36" customHeight="1">
      <c r="A9" s="187"/>
      <c r="B9" s="202"/>
      <c r="C9" s="197"/>
      <c r="D9" s="197"/>
      <c r="E9" s="197"/>
      <c r="F9" s="198"/>
      <c r="G9" s="176"/>
      <c r="H9" s="176"/>
      <c r="I9" s="176"/>
      <c r="J9" s="176"/>
      <c r="K9" s="176"/>
      <c r="L9" s="176"/>
      <c r="M9" s="176"/>
      <c r="N9" s="176"/>
      <c r="O9" s="177"/>
      <c r="P9" s="204"/>
      <c r="Q9" s="204"/>
      <c r="R9" s="204"/>
      <c r="S9" s="204"/>
      <c r="T9" s="204"/>
      <c r="U9" s="204"/>
      <c r="V9" s="204"/>
      <c r="W9" s="204"/>
      <c r="X9" s="204"/>
      <c r="Y9" s="205"/>
    </row>
    <row r="10" spans="1:25" ht="36" customHeight="1">
      <c r="A10" s="187"/>
      <c r="B10" s="203"/>
      <c r="C10" s="199"/>
      <c r="D10" s="199"/>
      <c r="E10" s="199"/>
      <c r="F10" s="200"/>
      <c r="G10" s="176"/>
      <c r="H10" s="176"/>
      <c r="I10" s="176"/>
      <c r="J10" s="176"/>
      <c r="K10" s="176"/>
      <c r="L10" s="176"/>
      <c r="M10" s="176"/>
      <c r="N10" s="176"/>
      <c r="O10" s="225"/>
      <c r="P10" s="226"/>
      <c r="Q10" s="226"/>
      <c r="R10" s="226"/>
      <c r="S10" s="226"/>
      <c r="T10" s="226"/>
      <c r="U10" s="226"/>
      <c r="V10" s="226"/>
      <c r="W10" s="226"/>
      <c r="X10" s="226"/>
      <c r="Y10" s="227"/>
    </row>
    <row r="11" spans="1:25" ht="36" customHeight="1">
      <c r="A11" s="187"/>
      <c r="B11" s="201" t="s">
        <v>81</v>
      </c>
      <c r="C11" s="195" t="s">
        <v>82</v>
      </c>
      <c r="D11" s="195"/>
      <c r="E11" s="195"/>
      <c r="F11" s="196"/>
      <c r="G11" s="176"/>
      <c r="H11" s="176"/>
      <c r="I11" s="176"/>
      <c r="J11" s="176"/>
      <c r="K11" s="176"/>
      <c r="L11" s="176"/>
      <c r="M11" s="176"/>
      <c r="N11" s="176"/>
      <c r="O11" s="177" t="s">
        <v>283</v>
      </c>
      <c r="P11" s="178"/>
      <c r="Q11" s="178"/>
      <c r="R11" s="178"/>
      <c r="S11" s="178"/>
      <c r="T11" s="178"/>
      <c r="U11" s="178"/>
      <c r="V11" s="178"/>
      <c r="W11" s="178"/>
      <c r="X11" s="178"/>
      <c r="Y11" s="179"/>
    </row>
    <row r="12" spans="1:25" ht="36" customHeight="1">
      <c r="A12" s="187"/>
      <c r="B12" s="202"/>
      <c r="C12" s="197"/>
      <c r="D12" s="197"/>
      <c r="E12" s="197"/>
      <c r="F12" s="198"/>
      <c r="G12" s="176"/>
      <c r="H12" s="176"/>
      <c r="I12" s="176"/>
      <c r="J12" s="176"/>
      <c r="K12" s="176"/>
      <c r="L12" s="176"/>
      <c r="M12" s="176"/>
      <c r="N12" s="176"/>
      <c r="O12" s="177"/>
      <c r="P12" s="178"/>
      <c r="Q12" s="178"/>
      <c r="R12" s="178"/>
      <c r="S12" s="178"/>
      <c r="T12" s="178"/>
      <c r="U12" s="178"/>
      <c r="V12" s="178"/>
      <c r="W12" s="178"/>
      <c r="X12" s="178"/>
      <c r="Y12" s="179"/>
    </row>
    <row r="13" spans="1:25" ht="36" customHeight="1">
      <c r="A13" s="187"/>
      <c r="B13" s="202"/>
      <c r="C13" s="197"/>
      <c r="D13" s="197"/>
      <c r="E13" s="197"/>
      <c r="F13" s="198"/>
      <c r="G13" s="176"/>
      <c r="H13" s="176"/>
      <c r="I13" s="176"/>
      <c r="J13" s="176"/>
      <c r="K13" s="176"/>
      <c r="L13" s="176"/>
      <c r="M13" s="176"/>
      <c r="N13" s="176"/>
      <c r="O13" s="177"/>
      <c r="P13" s="178"/>
      <c r="Q13" s="178"/>
      <c r="R13" s="178"/>
      <c r="S13" s="178"/>
      <c r="T13" s="178"/>
      <c r="U13" s="178"/>
      <c r="V13" s="178"/>
      <c r="W13" s="178"/>
      <c r="X13" s="178"/>
      <c r="Y13" s="179"/>
    </row>
    <row r="14" spans="1:25" ht="36" customHeight="1">
      <c r="A14" s="187"/>
      <c r="B14" s="203"/>
      <c r="C14" s="199"/>
      <c r="D14" s="199"/>
      <c r="E14" s="199"/>
      <c r="F14" s="200"/>
      <c r="G14" s="176"/>
      <c r="H14" s="176"/>
      <c r="I14" s="176"/>
      <c r="J14" s="176"/>
      <c r="K14" s="176"/>
      <c r="L14" s="176"/>
      <c r="M14" s="176"/>
      <c r="N14" s="176"/>
      <c r="O14" s="206"/>
      <c r="P14" s="207"/>
      <c r="Q14" s="207"/>
      <c r="R14" s="207"/>
      <c r="S14" s="207"/>
      <c r="T14" s="207"/>
      <c r="U14" s="207"/>
      <c r="V14" s="207"/>
      <c r="W14" s="207"/>
      <c r="X14" s="207"/>
      <c r="Y14" s="208"/>
    </row>
    <row r="15" spans="1:25" ht="36" customHeight="1">
      <c r="A15" s="187"/>
      <c r="B15" s="222" t="s">
        <v>39</v>
      </c>
      <c r="C15" s="216" t="s">
        <v>226</v>
      </c>
      <c r="D15" s="216"/>
      <c r="E15" s="216"/>
      <c r="F15" s="217"/>
      <c r="G15" s="176"/>
      <c r="H15" s="176"/>
      <c r="I15" s="176"/>
      <c r="J15" s="176"/>
      <c r="K15" s="176"/>
      <c r="L15" s="176"/>
      <c r="M15" s="176"/>
      <c r="N15" s="176"/>
      <c r="O15" s="177"/>
      <c r="P15" s="178"/>
      <c r="Q15" s="178"/>
      <c r="R15" s="178"/>
      <c r="S15" s="178"/>
      <c r="T15" s="178"/>
      <c r="U15" s="178"/>
      <c r="V15" s="178"/>
      <c r="W15" s="178"/>
      <c r="X15" s="178"/>
      <c r="Y15" s="179"/>
    </row>
    <row r="16" spans="1:25" ht="36" customHeight="1">
      <c r="A16" s="187"/>
      <c r="B16" s="223"/>
      <c r="C16" s="218"/>
      <c r="D16" s="218"/>
      <c r="E16" s="218"/>
      <c r="F16" s="219"/>
      <c r="G16" s="176"/>
      <c r="H16" s="176"/>
      <c r="I16" s="176"/>
      <c r="J16" s="176"/>
      <c r="K16" s="176"/>
      <c r="L16" s="176"/>
      <c r="M16" s="176"/>
      <c r="N16" s="176"/>
      <c r="O16" s="206"/>
      <c r="P16" s="207"/>
      <c r="Q16" s="207"/>
      <c r="R16" s="207"/>
      <c r="S16" s="207"/>
      <c r="T16" s="207"/>
      <c r="U16" s="207"/>
      <c r="V16" s="207"/>
      <c r="W16" s="207"/>
      <c r="X16" s="207"/>
      <c r="Y16" s="208"/>
    </row>
    <row r="17" spans="1:25" ht="36" customHeight="1">
      <c r="A17" s="187"/>
      <c r="B17" s="223"/>
      <c r="C17" s="218"/>
      <c r="D17" s="218"/>
      <c r="E17" s="218"/>
      <c r="F17" s="219"/>
      <c r="G17" s="176"/>
      <c r="H17" s="176"/>
      <c r="I17" s="176"/>
      <c r="J17" s="176"/>
      <c r="K17" s="176"/>
      <c r="L17" s="176"/>
      <c r="M17" s="176"/>
      <c r="N17" s="176"/>
      <c r="O17" s="206"/>
      <c r="P17" s="207"/>
      <c r="Q17" s="207"/>
      <c r="R17" s="207"/>
      <c r="S17" s="207"/>
      <c r="T17" s="207"/>
      <c r="U17" s="207"/>
      <c r="V17" s="207"/>
      <c r="W17" s="207"/>
      <c r="X17" s="207"/>
      <c r="Y17" s="208"/>
    </row>
    <row r="18" spans="1:25" ht="36" customHeight="1">
      <c r="A18" s="187"/>
      <c r="B18" s="223"/>
      <c r="C18" s="218"/>
      <c r="D18" s="218"/>
      <c r="E18" s="218"/>
      <c r="F18" s="219"/>
      <c r="G18" s="176"/>
      <c r="H18" s="176"/>
      <c r="I18" s="176"/>
      <c r="J18" s="176"/>
      <c r="K18" s="176"/>
      <c r="L18" s="176"/>
      <c r="M18" s="176"/>
      <c r="N18" s="176"/>
      <c r="O18" s="206"/>
      <c r="P18" s="207"/>
      <c r="Q18" s="207"/>
      <c r="R18" s="207"/>
      <c r="S18" s="207"/>
      <c r="T18" s="207"/>
      <c r="U18" s="207"/>
      <c r="V18" s="207"/>
      <c r="W18" s="207"/>
      <c r="X18" s="207"/>
      <c r="Y18" s="208"/>
    </row>
    <row r="19" spans="1:25" ht="36" customHeight="1">
      <c r="A19" s="187"/>
      <c r="B19" s="223"/>
      <c r="C19" s="218"/>
      <c r="D19" s="218"/>
      <c r="E19" s="218"/>
      <c r="F19" s="219"/>
      <c r="G19" s="176"/>
      <c r="H19" s="176"/>
      <c r="I19" s="176"/>
      <c r="J19" s="176"/>
      <c r="K19" s="176"/>
      <c r="L19" s="176"/>
      <c r="M19" s="176"/>
      <c r="N19" s="176"/>
      <c r="O19" s="206"/>
      <c r="P19" s="207"/>
      <c r="Q19" s="207"/>
      <c r="R19" s="207"/>
      <c r="S19" s="207"/>
      <c r="T19" s="207"/>
      <c r="U19" s="207"/>
      <c r="V19" s="207"/>
      <c r="W19" s="207"/>
      <c r="X19" s="207"/>
      <c r="Y19" s="208"/>
    </row>
    <row r="20" spans="1:25" ht="36" customHeight="1">
      <c r="A20" s="188"/>
      <c r="B20" s="224"/>
      <c r="C20" s="220"/>
      <c r="D20" s="220"/>
      <c r="E20" s="220"/>
      <c r="F20" s="221"/>
      <c r="G20" s="176"/>
      <c r="H20" s="176"/>
      <c r="I20" s="176"/>
      <c r="J20" s="176"/>
      <c r="K20" s="176"/>
      <c r="L20" s="176"/>
      <c r="M20" s="176"/>
      <c r="N20" s="176"/>
      <c r="O20" s="206"/>
      <c r="P20" s="207"/>
      <c r="Q20" s="207"/>
      <c r="R20" s="207"/>
      <c r="S20" s="207"/>
      <c r="T20" s="207"/>
      <c r="U20" s="207"/>
      <c r="V20" s="207"/>
      <c r="W20" s="207"/>
      <c r="X20" s="207"/>
      <c r="Y20" s="208"/>
    </row>
    <row r="21" spans="1:25" ht="36" customHeight="1">
      <c r="A21" s="82"/>
      <c r="B21" s="159" t="s">
        <v>69</v>
      </c>
      <c r="C21" s="159"/>
      <c r="D21" s="159"/>
      <c r="E21" s="159"/>
      <c r="F21" s="159"/>
      <c r="G21" s="215">
        <f>SUM(G6:J20)</f>
        <v>0</v>
      </c>
      <c r="H21" s="215"/>
      <c r="I21" s="215"/>
      <c r="J21" s="215"/>
      <c r="K21" s="215">
        <f>SUM(K6:N20)</f>
        <v>0</v>
      </c>
      <c r="L21" s="215"/>
      <c r="M21" s="215"/>
      <c r="N21" s="215"/>
      <c r="O21" s="212"/>
      <c r="P21" s="213"/>
      <c r="Q21" s="213"/>
      <c r="R21" s="213"/>
      <c r="S21" s="213"/>
      <c r="T21" s="213"/>
      <c r="U21" s="213"/>
      <c r="V21" s="213"/>
      <c r="W21" s="213"/>
      <c r="X21" s="213"/>
      <c r="Y21" s="214"/>
    </row>
    <row r="22" spans="1:25" ht="19.5" customHeight="1" thickBot="1"/>
    <row r="23" spans="1:25" ht="38.25" customHeight="1" thickTop="1" thickBot="1">
      <c r="B23" s="209" t="s">
        <v>102</v>
      </c>
      <c r="C23" s="210"/>
      <c r="D23" s="210"/>
      <c r="E23" s="210"/>
      <c r="F23" s="210"/>
      <c r="G23" s="210"/>
      <c r="H23" s="210" t="s">
        <v>104</v>
      </c>
      <c r="I23" s="210"/>
      <c r="J23" s="211"/>
      <c r="K23" s="209" t="s">
        <v>103</v>
      </c>
      <c r="L23" s="210"/>
      <c r="M23" s="210"/>
      <c r="N23" s="210"/>
      <c r="O23" s="210"/>
      <c r="P23" s="210"/>
      <c r="Q23" s="210" t="s">
        <v>104</v>
      </c>
      <c r="R23" s="210"/>
      <c r="S23" s="211"/>
    </row>
    <row r="24" spans="1:25" ht="24.95" customHeight="1" thickTop="1"/>
    <row r="25" spans="1:25" ht="24.95" customHeight="1"/>
    <row r="26" spans="1:25" ht="24.95" customHeight="1"/>
    <row r="27" spans="1:25" ht="24.95" customHeight="1"/>
    <row r="28" spans="1:25" ht="24.95" customHeight="1"/>
    <row r="29" spans="1:25" ht="24.95" customHeight="1"/>
    <row r="30" spans="1:25" ht="24.95" customHeight="1"/>
    <row r="31" spans="1:25" ht="24.95" customHeight="1"/>
    <row r="32" spans="1:25"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sheetData>
  <sheetProtection algorithmName="SHA-512" hashValue="xwZUgFyV6e+jaL2qoZGH6XvY8PCE+zt8uFZ/y1C9xJKmfA7PGZrvfudkG+6EU9p90LlzzbD1MCKpvObra1/zCw==" saltValue="EC63jcB+9l5uT3QZjYT9wA==" spinCount="100000" sheet="1" objects="1" scenarios="1"/>
  <mergeCells count="72">
    <mergeCell ref="G18:J18"/>
    <mergeCell ref="K18:N18"/>
    <mergeCell ref="G13:J13"/>
    <mergeCell ref="K13:N13"/>
    <mergeCell ref="O13:Y13"/>
    <mergeCell ref="G17:J17"/>
    <mergeCell ref="K17:N17"/>
    <mergeCell ref="G15:J15"/>
    <mergeCell ref="K15:N15"/>
    <mergeCell ref="G11:J11"/>
    <mergeCell ref="O10:Y10"/>
    <mergeCell ref="O11:Y11"/>
    <mergeCell ref="O14:Y14"/>
    <mergeCell ref="O15:Y15"/>
    <mergeCell ref="O12:Y12"/>
    <mergeCell ref="B23:G23"/>
    <mergeCell ref="H23:J23"/>
    <mergeCell ref="K23:P23"/>
    <mergeCell ref="Q23:S23"/>
    <mergeCell ref="G19:J19"/>
    <mergeCell ref="K19:N19"/>
    <mergeCell ref="G20:J20"/>
    <mergeCell ref="K20:N20"/>
    <mergeCell ref="O21:Y21"/>
    <mergeCell ref="B21:F21"/>
    <mergeCell ref="G21:J21"/>
    <mergeCell ref="K21:N21"/>
    <mergeCell ref="C15:F20"/>
    <mergeCell ref="B15:B20"/>
    <mergeCell ref="G16:J16"/>
    <mergeCell ref="O20:Y20"/>
    <mergeCell ref="O5:Y5"/>
    <mergeCell ref="O6:Y6"/>
    <mergeCell ref="A6:A20"/>
    <mergeCell ref="P3:Y3"/>
    <mergeCell ref="C2:L3"/>
    <mergeCell ref="C6:F10"/>
    <mergeCell ref="B6:B10"/>
    <mergeCell ref="C11:F14"/>
    <mergeCell ref="B11:B14"/>
    <mergeCell ref="O7:Y7"/>
    <mergeCell ref="O9:Y9"/>
    <mergeCell ref="O16:Y16"/>
    <mergeCell ref="O17:Y17"/>
    <mergeCell ref="O18:Y18"/>
    <mergeCell ref="O19:Y19"/>
    <mergeCell ref="K16:N16"/>
    <mergeCell ref="H1:I1"/>
    <mergeCell ref="K1:L1"/>
    <mergeCell ref="G10:J10"/>
    <mergeCell ref="G7:J7"/>
    <mergeCell ref="K7:N7"/>
    <mergeCell ref="G5:J5"/>
    <mergeCell ref="K5:N5"/>
    <mergeCell ref="G6:J6"/>
    <mergeCell ref="K6:N6"/>
    <mergeCell ref="A2:B3"/>
    <mergeCell ref="M2:O2"/>
    <mergeCell ref="M3:O3"/>
    <mergeCell ref="G14:J14"/>
    <mergeCell ref="K14:N14"/>
    <mergeCell ref="G12:J12"/>
    <mergeCell ref="K12:N12"/>
    <mergeCell ref="K10:N10"/>
    <mergeCell ref="G8:J8"/>
    <mergeCell ref="K8:N8"/>
    <mergeCell ref="G9:J9"/>
    <mergeCell ref="K9:N9"/>
    <mergeCell ref="K11:N11"/>
    <mergeCell ref="O8:Y8"/>
    <mergeCell ref="P2:Y2"/>
    <mergeCell ref="A5:F5"/>
  </mergeCells>
  <phoneticPr fontId="2"/>
  <pageMargins left="0.59055118110236227" right="0.59055118110236227" top="0.59055118110236227" bottom="0.39370078740157483" header="0.31496062992125984" footer="0.31496062992125984"/>
  <pageSetup paperSize="9" orientation="portrait" blackAndWhite="1" r:id="rId1"/>
  <ignoredErrors>
    <ignoredError sqref="D2:O2 C3:O3 Q3:Y3 Q2:Y2"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103B7-D7EA-4658-B2F0-ED9A7F47AE3B}">
  <sheetPr>
    <tabColor theme="7" tint="0.59999389629810485"/>
  </sheetPr>
  <dimension ref="A1:AE44"/>
  <sheetViews>
    <sheetView showRowColHeaders="0" workbookViewId="0">
      <selection activeCell="A6" sqref="A6:E6"/>
    </sheetView>
  </sheetViews>
  <sheetFormatPr defaultRowHeight="18.75"/>
  <cols>
    <col min="1" max="1" width="3.625" style="2" customWidth="1"/>
    <col min="2" max="2" width="3.625" style="4" customWidth="1"/>
    <col min="3" max="5" width="3.375" style="2" customWidth="1"/>
    <col min="6" max="25" width="3.25" style="2" customWidth="1"/>
    <col min="26" max="26" width="9" style="2"/>
    <col min="27" max="27" width="12.25" style="2" customWidth="1"/>
    <col min="28" max="28" width="6.125" style="2" customWidth="1"/>
    <col min="29" max="31" width="0" style="2" hidden="1" customWidth="1"/>
    <col min="32" max="16384" width="9" style="2"/>
  </cols>
  <sheetData>
    <row r="1" spans="1:31" ht="20.100000000000001" customHeight="1">
      <c r="A1" s="57" t="s">
        <v>122</v>
      </c>
    </row>
    <row r="2" spans="1:31" s="58" customFormat="1" ht="20.100000000000001" customHeight="1">
      <c r="A2" s="58" t="s">
        <v>173</v>
      </c>
      <c r="B2" s="59"/>
      <c r="C2" s="58">
        <f>使用説明!C10</f>
        <v>8</v>
      </c>
      <c r="D2" s="58" t="s">
        <v>172</v>
      </c>
    </row>
    <row r="3" spans="1:31" s="8" customFormat="1" ht="18" customHeight="1">
      <c r="A3" s="254" t="s">
        <v>127</v>
      </c>
      <c r="B3" s="254"/>
      <c r="C3" s="254"/>
      <c r="D3" s="254"/>
      <c r="E3" s="254"/>
      <c r="F3" s="254" t="s">
        <v>71</v>
      </c>
      <c r="G3" s="254"/>
      <c r="H3" s="254"/>
      <c r="I3" s="254"/>
      <c r="J3" s="254"/>
      <c r="K3" s="255" t="s">
        <v>72</v>
      </c>
      <c r="L3" s="256"/>
      <c r="M3" s="256"/>
      <c r="N3" s="256"/>
      <c r="O3" s="256"/>
      <c r="P3" s="256"/>
      <c r="Q3" s="257"/>
      <c r="R3" s="254" t="s">
        <v>73</v>
      </c>
      <c r="S3" s="254"/>
      <c r="T3" s="254"/>
      <c r="U3" s="254"/>
      <c r="V3" s="254"/>
      <c r="W3" s="254" t="s">
        <v>221</v>
      </c>
      <c r="X3" s="254"/>
      <c r="Y3" s="254"/>
      <c r="AA3" s="2" t="s">
        <v>216</v>
      </c>
      <c r="AB3" s="2">
        <f>COUNTIF(keihi[科　目],"減価償却費")</f>
        <v>0</v>
      </c>
      <c r="AC3" s="8">
        <f>AB3*3</f>
        <v>0</v>
      </c>
      <c r="AD3" s="8">
        <f>COUNTA(A6:Q8)</f>
        <v>0</v>
      </c>
      <c r="AE3" s="8">
        <f>IF(AND(AD3=9,AD3&lt;AC3),1,0)</f>
        <v>0</v>
      </c>
    </row>
    <row r="4" spans="1:31" s="8" customFormat="1" ht="12" customHeight="1">
      <c r="A4" s="228" t="s">
        <v>151</v>
      </c>
      <c r="B4" s="229"/>
      <c r="C4" s="232" t="s">
        <v>146</v>
      </c>
      <c r="D4" s="232"/>
      <c r="E4" s="233"/>
      <c r="F4" s="236" t="s">
        <v>147</v>
      </c>
      <c r="G4" s="237"/>
      <c r="H4" s="237"/>
      <c r="I4" s="237"/>
      <c r="J4" s="238"/>
      <c r="K4" s="248">
        <v>3000000</v>
      </c>
      <c r="L4" s="249"/>
      <c r="M4" s="249"/>
      <c r="N4" s="249"/>
      <c r="O4" s="249"/>
      <c r="P4" s="249"/>
      <c r="Q4" s="250"/>
      <c r="R4" s="248">
        <v>500000</v>
      </c>
      <c r="S4" s="249"/>
      <c r="T4" s="249"/>
      <c r="U4" s="249"/>
      <c r="V4" s="250"/>
      <c r="W4" s="236" t="s">
        <v>36</v>
      </c>
      <c r="X4" s="237"/>
      <c r="Y4" s="238"/>
    </row>
    <row r="5" spans="1:31" s="8" customFormat="1" ht="12" customHeight="1">
      <c r="A5" s="230"/>
      <c r="B5" s="231"/>
      <c r="C5" s="234"/>
      <c r="D5" s="234"/>
      <c r="E5" s="235"/>
      <c r="F5" s="239"/>
      <c r="G5" s="240"/>
      <c r="H5" s="240"/>
      <c r="I5" s="240"/>
      <c r="J5" s="241"/>
      <c r="K5" s="251"/>
      <c r="L5" s="252"/>
      <c r="M5" s="252"/>
      <c r="N5" s="252"/>
      <c r="O5" s="252"/>
      <c r="P5" s="252"/>
      <c r="Q5" s="253"/>
      <c r="R5" s="251"/>
      <c r="S5" s="252"/>
      <c r="T5" s="252"/>
      <c r="U5" s="252"/>
      <c r="V5" s="253"/>
      <c r="W5" s="239"/>
      <c r="X5" s="240"/>
      <c r="Y5" s="241"/>
    </row>
    <row r="6" spans="1:31" s="8" customFormat="1" ht="21.95" customHeight="1">
      <c r="A6" s="262"/>
      <c r="B6" s="262"/>
      <c r="C6" s="262"/>
      <c r="D6" s="262"/>
      <c r="E6" s="262"/>
      <c r="F6" s="262"/>
      <c r="G6" s="262"/>
      <c r="H6" s="262"/>
      <c r="I6" s="262"/>
      <c r="J6" s="262"/>
      <c r="K6" s="258"/>
      <c r="L6" s="259"/>
      <c r="M6" s="259"/>
      <c r="N6" s="259"/>
      <c r="O6" s="259"/>
      <c r="P6" s="259"/>
      <c r="Q6" s="260"/>
      <c r="R6" s="261"/>
      <c r="S6" s="261"/>
      <c r="T6" s="261"/>
      <c r="U6" s="261"/>
      <c r="V6" s="261"/>
      <c r="W6" s="262"/>
      <c r="X6" s="262"/>
      <c r="Y6" s="262"/>
    </row>
    <row r="7" spans="1:31" s="8" customFormat="1" ht="21.95" customHeight="1">
      <c r="A7" s="262"/>
      <c r="B7" s="262"/>
      <c r="C7" s="262"/>
      <c r="D7" s="262"/>
      <c r="E7" s="262"/>
      <c r="F7" s="262"/>
      <c r="G7" s="262"/>
      <c r="H7" s="262"/>
      <c r="I7" s="262"/>
      <c r="J7" s="262"/>
      <c r="K7" s="258"/>
      <c r="L7" s="259"/>
      <c r="M7" s="259"/>
      <c r="N7" s="259"/>
      <c r="O7" s="259"/>
      <c r="P7" s="259"/>
      <c r="Q7" s="260"/>
      <c r="R7" s="261"/>
      <c r="S7" s="261"/>
      <c r="T7" s="261"/>
      <c r="U7" s="261"/>
      <c r="V7" s="261"/>
      <c r="W7" s="262"/>
      <c r="X7" s="262"/>
      <c r="Y7" s="262"/>
      <c r="AA7" s="95" t="str">
        <f>IF(OR(COUNTA(A6:Q8)=AC3,AE3=1),"","減価償却の件数が一致しません。入力を確認してください。")</f>
        <v/>
      </c>
    </row>
    <row r="8" spans="1:31" s="8" customFormat="1" ht="21.95" customHeight="1">
      <c r="A8" s="262"/>
      <c r="B8" s="262"/>
      <c r="C8" s="262"/>
      <c r="D8" s="262"/>
      <c r="E8" s="262"/>
      <c r="F8" s="262"/>
      <c r="G8" s="262"/>
      <c r="H8" s="262"/>
      <c r="I8" s="262"/>
      <c r="J8" s="262"/>
      <c r="K8" s="258"/>
      <c r="L8" s="259"/>
      <c r="M8" s="259"/>
      <c r="N8" s="259"/>
      <c r="O8" s="259"/>
      <c r="P8" s="259"/>
      <c r="Q8" s="260"/>
      <c r="R8" s="261"/>
      <c r="S8" s="261"/>
      <c r="T8" s="261"/>
      <c r="U8" s="261"/>
      <c r="V8" s="261"/>
      <c r="W8" s="262"/>
      <c r="X8" s="262"/>
      <c r="Y8" s="262"/>
      <c r="AA8" s="85"/>
    </row>
    <row r="9" spans="1:31" ht="12.95" customHeight="1"/>
    <row r="10" spans="1:31" ht="20.100000000000001" customHeight="1">
      <c r="A10" s="57" t="s">
        <v>275</v>
      </c>
    </row>
    <row r="11" spans="1:31" ht="18" customHeight="1">
      <c r="A11" s="254" t="s">
        <v>128</v>
      </c>
      <c r="B11" s="254"/>
      <c r="C11" s="254"/>
      <c r="D11" s="254"/>
      <c r="E11" s="254"/>
      <c r="F11" s="254" t="s">
        <v>129</v>
      </c>
      <c r="G11" s="254"/>
      <c r="H11" s="254"/>
      <c r="I11" s="254"/>
      <c r="J11" s="254"/>
      <c r="K11" s="255" t="s">
        <v>124</v>
      </c>
      <c r="L11" s="256"/>
      <c r="M11" s="256"/>
      <c r="N11" s="256"/>
      <c r="O11" s="256"/>
      <c r="P11" s="256"/>
      <c r="Q11" s="257"/>
      <c r="R11" s="254" t="s">
        <v>125</v>
      </c>
      <c r="S11" s="254"/>
      <c r="T11" s="254"/>
      <c r="U11" s="254"/>
      <c r="V11" s="254"/>
      <c r="W11" s="254" t="s">
        <v>221</v>
      </c>
      <c r="X11" s="254"/>
      <c r="Y11" s="254"/>
      <c r="AA11" s="2" t="s">
        <v>276</v>
      </c>
      <c r="AB11" s="2">
        <f>COUNTIF(keihi[科　目],"委託料")</f>
        <v>0</v>
      </c>
      <c r="AC11" s="2">
        <f>IF(AB11=0,0,1)</f>
        <v>0</v>
      </c>
    </row>
    <row r="12" spans="1:31" s="8" customFormat="1" ht="12" customHeight="1">
      <c r="A12" s="228" t="s">
        <v>151</v>
      </c>
      <c r="B12" s="229"/>
      <c r="C12" s="232" t="s">
        <v>148</v>
      </c>
      <c r="D12" s="232"/>
      <c r="E12" s="233"/>
      <c r="F12" s="236" t="s">
        <v>149</v>
      </c>
      <c r="G12" s="237"/>
      <c r="H12" s="237"/>
      <c r="I12" s="237"/>
      <c r="J12" s="238"/>
      <c r="K12" s="242" t="s">
        <v>150</v>
      </c>
      <c r="L12" s="243"/>
      <c r="M12" s="243"/>
      <c r="N12" s="243"/>
      <c r="O12" s="243"/>
      <c r="P12" s="243"/>
      <c r="Q12" s="244"/>
      <c r="R12" s="248">
        <v>50000</v>
      </c>
      <c r="S12" s="249"/>
      <c r="T12" s="249"/>
      <c r="U12" s="249"/>
      <c r="V12" s="250"/>
      <c r="W12" s="236" t="s">
        <v>36</v>
      </c>
      <c r="X12" s="237"/>
      <c r="Y12" s="238"/>
    </row>
    <row r="13" spans="1:31" s="8" customFormat="1" ht="12" customHeight="1">
      <c r="A13" s="230"/>
      <c r="B13" s="231"/>
      <c r="C13" s="234"/>
      <c r="D13" s="234"/>
      <c r="E13" s="235"/>
      <c r="F13" s="239"/>
      <c r="G13" s="240"/>
      <c r="H13" s="240"/>
      <c r="I13" s="240"/>
      <c r="J13" s="241"/>
      <c r="K13" s="245"/>
      <c r="L13" s="246"/>
      <c r="M13" s="246"/>
      <c r="N13" s="246"/>
      <c r="O13" s="246"/>
      <c r="P13" s="246"/>
      <c r="Q13" s="247"/>
      <c r="R13" s="251"/>
      <c r="S13" s="252"/>
      <c r="T13" s="252"/>
      <c r="U13" s="252"/>
      <c r="V13" s="253"/>
      <c r="W13" s="239"/>
      <c r="X13" s="240"/>
      <c r="Y13" s="241"/>
    </row>
    <row r="14" spans="1:31" ht="21.95" customHeight="1">
      <c r="A14" s="262"/>
      <c r="B14" s="262"/>
      <c r="C14" s="262"/>
      <c r="D14" s="262"/>
      <c r="E14" s="262"/>
      <c r="F14" s="262"/>
      <c r="G14" s="262"/>
      <c r="H14" s="262"/>
      <c r="I14" s="262"/>
      <c r="J14" s="262"/>
      <c r="K14" s="289"/>
      <c r="L14" s="290"/>
      <c r="M14" s="290"/>
      <c r="N14" s="290"/>
      <c r="O14" s="290"/>
      <c r="P14" s="290"/>
      <c r="Q14" s="291"/>
      <c r="R14" s="261"/>
      <c r="S14" s="261"/>
      <c r="T14" s="261"/>
      <c r="U14" s="261"/>
      <c r="V14" s="261"/>
      <c r="W14" s="262"/>
      <c r="X14" s="262"/>
      <c r="Y14" s="262"/>
    </row>
    <row r="15" spans="1:31" ht="21.95" customHeight="1">
      <c r="A15" s="262"/>
      <c r="B15" s="262"/>
      <c r="C15" s="262"/>
      <c r="D15" s="262"/>
      <c r="E15" s="262"/>
      <c r="F15" s="262"/>
      <c r="G15" s="262"/>
      <c r="H15" s="262"/>
      <c r="I15" s="262"/>
      <c r="J15" s="262"/>
      <c r="K15" s="289"/>
      <c r="L15" s="290"/>
      <c r="M15" s="290"/>
      <c r="N15" s="290"/>
      <c r="O15" s="290"/>
      <c r="P15" s="290"/>
      <c r="Q15" s="291"/>
      <c r="R15" s="261"/>
      <c r="S15" s="261"/>
      <c r="T15" s="261"/>
      <c r="U15" s="261"/>
      <c r="V15" s="261"/>
      <c r="W15" s="262"/>
      <c r="X15" s="262"/>
      <c r="Y15" s="262"/>
    </row>
    <row r="16" spans="1:31" ht="21.95" customHeight="1">
      <c r="A16" s="262"/>
      <c r="B16" s="262"/>
      <c r="C16" s="262"/>
      <c r="D16" s="262"/>
      <c r="E16" s="262"/>
      <c r="F16" s="262"/>
      <c r="G16" s="262"/>
      <c r="H16" s="262"/>
      <c r="I16" s="262"/>
      <c r="J16" s="262"/>
      <c r="K16" s="289"/>
      <c r="L16" s="290"/>
      <c r="M16" s="290"/>
      <c r="N16" s="290"/>
      <c r="O16" s="290"/>
      <c r="P16" s="290"/>
      <c r="Q16" s="291"/>
      <c r="R16" s="261"/>
      <c r="S16" s="261"/>
      <c r="T16" s="261"/>
      <c r="U16" s="261"/>
      <c r="V16" s="261"/>
      <c r="W16" s="262"/>
      <c r="X16" s="262"/>
      <c r="Y16" s="262"/>
      <c r="AA16" s="95" t="str">
        <f>IF(COUNTA(A14:V17)&gt;=4,"",IF(AC11=1,"委託件数と一致しません。入力を確認してください。",""))</f>
        <v/>
      </c>
    </row>
    <row r="17" spans="1:29" ht="21.95" customHeight="1">
      <c r="A17" s="262"/>
      <c r="B17" s="262"/>
      <c r="C17" s="262"/>
      <c r="D17" s="262"/>
      <c r="E17" s="262"/>
      <c r="F17" s="262"/>
      <c r="G17" s="262"/>
      <c r="H17" s="262"/>
      <c r="I17" s="262"/>
      <c r="J17" s="262"/>
      <c r="K17" s="289"/>
      <c r="L17" s="290"/>
      <c r="M17" s="290"/>
      <c r="N17" s="290"/>
      <c r="O17" s="290"/>
      <c r="P17" s="290"/>
      <c r="Q17" s="291"/>
      <c r="R17" s="261"/>
      <c r="S17" s="261"/>
      <c r="T17" s="261"/>
      <c r="U17" s="261"/>
      <c r="V17" s="261"/>
      <c r="W17" s="262"/>
      <c r="X17" s="262"/>
      <c r="Y17" s="262"/>
    </row>
    <row r="18" spans="1:29" ht="12.95" customHeight="1"/>
    <row r="19" spans="1:29" ht="20.100000000000001" customHeight="1">
      <c r="A19" s="57" t="s">
        <v>170</v>
      </c>
    </row>
    <row r="20" spans="1:29" ht="18" customHeight="1">
      <c r="A20" s="266" t="s">
        <v>131</v>
      </c>
      <c r="B20" s="256"/>
      <c r="C20" s="256"/>
      <c r="D20" s="256"/>
      <c r="E20" s="256"/>
      <c r="F20" s="256"/>
      <c r="G20" s="256"/>
      <c r="H20" s="256"/>
      <c r="I20" s="256"/>
      <c r="J20" s="257"/>
      <c r="K20" s="266" t="s">
        <v>130</v>
      </c>
      <c r="L20" s="256"/>
      <c r="M20" s="256"/>
      <c r="N20" s="256"/>
      <c r="O20" s="256"/>
      <c r="P20" s="256"/>
      <c r="Q20" s="257"/>
      <c r="R20" s="254" t="s">
        <v>125</v>
      </c>
      <c r="S20" s="254"/>
      <c r="T20" s="254"/>
      <c r="U20" s="254"/>
      <c r="V20" s="254"/>
      <c r="W20" s="254" t="s">
        <v>221</v>
      </c>
      <c r="X20" s="254"/>
      <c r="Y20" s="254"/>
    </row>
    <row r="21" spans="1:29" s="8" customFormat="1" ht="12" customHeight="1">
      <c r="A21" s="228" t="s">
        <v>151</v>
      </c>
      <c r="B21" s="229"/>
      <c r="C21" s="232" t="s">
        <v>152</v>
      </c>
      <c r="D21" s="232"/>
      <c r="E21" s="232"/>
      <c r="F21" s="232"/>
      <c r="G21" s="232"/>
      <c r="H21" s="232"/>
      <c r="I21" s="232"/>
      <c r="J21" s="233"/>
      <c r="K21" s="242" t="s">
        <v>150</v>
      </c>
      <c r="L21" s="243"/>
      <c r="M21" s="243"/>
      <c r="N21" s="243"/>
      <c r="O21" s="243"/>
      <c r="P21" s="243"/>
      <c r="Q21" s="244"/>
      <c r="R21" s="248">
        <v>30000</v>
      </c>
      <c r="S21" s="249"/>
      <c r="T21" s="249"/>
      <c r="U21" s="249"/>
      <c r="V21" s="250"/>
      <c r="W21" s="236" t="s">
        <v>36</v>
      </c>
      <c r="X21" s="237"/>
      <c r="Y21" s="238"/>
    </row>
    <row r="22" spans="1:29" s="8" customFormat="1" ht="12" customHeight="1">
      <c r="A22" s="230"/>
      <c r="B22" s="231"/>
      <c r="C22" s="234"/>
      <c r="D22" s="234"/>
      <c r="E22" s="234"/>
      <c r="F22" s="234"/>
      <c r="G22" s="234"/>
      <c r="H22" s="234"/>
      <c r="I22" s="234"/>
      <c r="J22" s="235"/>
      <c r="K22" s="245"/>
      <c r="L22" s="246"/>
      <c r="M22" s="246"/>
      <c r="N22" s="246"/>
      <c r="O22" s="246"/>
      <c r="P22" s="246"/>
      <c r="Q22" s="247"/>
      <c r="R22" s="251"/>
      <c r="S22" s="252"/>
      <c r="T22" s="252"/>
      <c r="U22" s="252"/>
      <c r="V22" s="253"/>
      <c r="W22" s="239"/>
      <c r="X22" s="240"/>
      <c r="Y22" s="241"/>
    </row>
    <row r="23" spans="1:29" ht="21.95" customHeight="1">
      <c r="A23" s="263"/>
      <c r="B23" s="264"/>
      <c r="C23" s="264"/>
      <c r="D23" s="264"/>
      <c r="E23" s="264"/>
      <c r="F23" s="264"/>
      <c r="G23" s="264"/>
      <c r="H23" s="264"/>
      <c r="I23" s="264"/>
      <c r="J23" s="265"/>
      <c r="K23" s="263"/>
      <c r="L23" s="264"/>
      <c r="M23" s="264"/>
      <c r="N23" s="264"/>
      <c r="O23" s="264"/>
      <c r="P23" s="264"/>
      <c r="Q23" s="265"/>
      <c r="R23" s="258"/>
      <c r="S23" s="259"/>
      <c r="T23" s="259"/>
      <c r="U23" s="259"/>
      <c r="V23" s="260"/>
      <c r="W23" s="262"/>
      <c r="X23" s="262"/>
      <c r="Y23" s="262"/>
    </row>
    <row r="24" spans="1:29" ht="21.95" customHeight="1">
      <c r="A24" s="263"/>
      <c r="B24" s="264"/>
      <c r="C24" s="264"/>
      <c r="D24" s="264"/>
      <c r="E24" s="264"/>
      <c r="F24" s="264"/>
      <c r="G24" s="264"/>
      <c r="H24" s="264"/>
      <c r="I24" s="264"/>
      <c r="J24" s="265"/>
      <c r="K24" s="263"/>
      <c r="L24" s="264"/>
      <c r="M24" s="264"/>
      <c r="N24" s="264"/>
      <c r="O24" s="264"/>
      <c r="P24" s="264"/>
      <c r="Q24" s="265"/>
      <c r="R24" s="258"/>
      <c r="S24" s="259"/>
      <c r="T24" s="259"/>
      <c r="U24" s="259"/>
      <c r="V24" s="260"/>
      <c r="W24" s="262"/>
      <c r="X24" s="262"/>
      <c r="Y24" s="262"/>
      <c r="AA24" s="113" cm="1">
        <f t="array" ref="AA24">SUMPRODUCT((keihi[科　目]="雇人費")*1,keihi[支払金額])-SUM(R23:V25)</f>
        <v>0</v>
      </c>
      <c r="AB24" s="135" t="s">
        <v>217</v>
      </c>
    </row>
    <row r="25" spans="1:29" ht="21.95" customHeight="1">
      <c r="A25" s="263"/>
      <c r="B25" s="267"/>
      <c r="C25" s="267"/>
      <c r="D25" s="267"/>
      <c r="E25" s="267"/>
      <c r="F25" s="267"/>
      <c r="G25" s="267"/>
      <c r="H25" s="267"/>
      <c r="I25" s="267"/>
      <c r="J25" s="268"/>
      <c r="K25" s="263"/>
      <c r="L25" s="267"/>
      <c r="M25" s="267"/>
      <c r="N25" s="267"/>
      <c r="O25" s="267"/>
      <c r="P25" s="267"/>
      <c r="Q25" s="268"/>
      <c r="R25" s="261"/>
      <c r="S25" s="261"/>
      <c r="T25" s="261"/>
      <c r="U25" s="261"/>
      <c r="V25" s="261"/>
      <c r="W25" s="262"/>
      <c r="X25" s="262"/>
      <c r="Y25" s="262"/>
    </row>
    <row r="26" spans="1:29" ht="12.95" customHeight="1"/>
    <row r="27" spans="1:29" ht="20.100000000000001" customHeight="1">
      <c r="A27" s="57" t="s">
        <v>171</v>
      </c>
    </row>
    <row r="28" spans="1:29" ht="18" customHeight="1">
      <c r="A28" s="269" t="s">
        <v>123</v>
      </c>
      <c r="B28" s="254" t="s">
        <v>132</v>
      </c>
      <c r="C28" s="254"/>
      <c r="D28" s="254"/>
      <c r="E28" s="254"/>
      <c r="F28" s="254"/>
      <c r="G28" s="254"/>
      <c r="H28" s="254"/>
      <c r="I28" s="254"/>
      <c r="J28" s="254"/>
      <c r="K28" s="254"/>
      <c r="L28" s="254"/>
      <c r="M28" s="254" t="s">
        <v>135</v>
      </c>
      <c r="N28" s="254"/>
      <c r="O28" s="254" t="s">
        <v>125</v>
      </c>
      <c r="P28" s="254"/>
      <c r="Q28" s="254"/>
      <c r="R28" s="254"/>
      <c r="S28" s="254" t="s">
        <v>136</v>
      </c>
      <c r="T28" s="254"/>
      <c r="U28" s="254"/>
      <c r="V28" s="254"/>
      <c r="W28" s="254" t="s">
        <v>222</v>
      </c>
      <c r="X28" s="254"/>
      <c r="Y28" s="254"/>
      <c r="AA28" s="2" t="s">
        <v>137</v>
      </c>
      <c r="AB28" s="2">
        <f>COUNTIF(keihi[科　目],"小作・賃借料")</f>
        <v>0</v>
      </c>
      <c r="AC28" s="2">
        <f>IF(AB28=0,0,1)</f>
        <v>0</v>
      </c>
    </row>
    <row r="29" spans="1:29" ht="18" customHeight="1">
      <c r="A29" s="269"/>
      <c r="B29" s="254" t="s">
        <v>133</v>
      </c>
      <c r="C29" s="254"/>
      <c r="D29" s="254"/>
      <c r="E29" s="254"/>
      <c r="F29" s="254"/>
      <c r="G29" s="254"/>
      <c r="H29" s="254" t="s">
        <v>134</v>
      </c>
      <c r="I29" s="254"/>
      <c r="J29" s="254"/>
      <c r="K29" s="254"/>
      <c r="L29" s="254"/>
      <c r="M29" s="254"/>
      <c r="N29" s="254"/>
      <c r="O29" s="254"/>
      <c r="P29" s="254"/>
      <c r="Q29" s="254"/>
      <c r="R29" s="254"/>
      <c r="S29" s="254"/>
      <c r="T29" s="254"/>
      <c r="U29" s="254"/>
      <c r="V29" s="254"/>
      <c r="W29" s="254"/>
      <c r="X29" s="254"/>
      <c r="Y29" s="254"/>
    </row>
    <row r="30" spans="1:29" s="8" customFormat="1" ht="15" customHeight="1">
      <c r="A30" s="278" t="s">
        <v>137</v>
      </c>
      <c r="B30" s="228" t="s">
        <v>151</v>
      </c>
      <c r="C30" s="229"/>
      <c r="D30" s="229"/>
      <c r="E30" s="229"/>
      <c r="F30" s="229"/>
      <c r="G30" s="229"/>
      <c r="H30" s="279" t="s">
        <v>154</v>
      </c>
      <c r="I30" s="279"/>
      <c r="J30" s="279"/>
      <c r="K30" s="279"/>
      <c r="L30" s="279"/>
      <c r="M30" s="270" t="s">
        <v>155</v>
      </c>
      <c r="N30" s="270"/>
      <c r="O30" s="271">
        <v>14000</v>
      </c>
      <c r="P30" s="271"/>
      <c r="Q30" s="271"/>
      <c r="R30" s="271"/>
      <c r="S30" s="272" t="s">
        <v>156</v>
      </c>
      <c r="T30" s="273"/>
      <c r="U30" s="273"/>
      <c r="V30" s="274"/>
      <c r="W30" s="236" t="s">
        <v>36</v>
      </c>
      <c r="X30" s="237"/>
      <c r="Y30" s="238"/>
    </row>
    <row r="31" spans="1:29" s="8" customFormat="1" ht="15" customHeight="1">
      <c r="A31" s="278"/>
      <c r="B31" s="280" t="s">
        <v>153</v>
      </c>
      <c r="C31" s="281"/>
      <c r="D31" s="281"/>
      <c r="E31" s="281"/>
      <c r="F31" s="281"/>
      <c r="G31" s="281"/>
      <c r="H31" s="279"/>
      <c r="I31" s="279"/>
      <c r="J31" s="279"/>
      <c r="K31" s="279"/>
      <c r="L31" s="279"/>
      <c r="M31" s="270"/>
      <c r="N31" s="270"/>
      <c r="O31" s="271"/>
      <c r="P31" s="271"/>
      <c r="Q31" s="271"/>
      <c r="R31" s="271"/>
      <c r="S31" s="275" t="s">
        <v>157</v>
      </c>
      <c r="T31" s="276"/>
      <c r="U31" s="276"/>
      <c r="V31" s="277"/>
      <c r="W31" s="239"/>
      <c r="X31" s="240"/>
      <c r="Y31" s="241"/>
    </row>
    <row r="32" spans="1:29" ht="21.95" customHeight="1">
      <c r="A32" s="278"/>
      <c r="B32" s="262"/>
      <c r="C32" s="262"/>
      <c r="D32" s="262"/>
      <c r="E32" s="262"/>
      <c r="F32" s="262"/>
      <c r="G32" s="262"/>
      <c r="H32" s="262"/>
      <c r="I32" s="262"/>
      <c r="J32" s="262"/>
      <c r="K32" s="262"/>
      <c r="L32" s="262"/>
      <c r="M32" s="262"/>
      <c r="N32" s="262"/>
      <c r="O32" s="261"/>
      <c r="P32" s="261"/>
      <c r="Q32" s="261"/>
      <c r="R32" s="261"/>
      <c r="S32" s="262"/>
      <c r="T32" s="262"/>
      <c r="U32" s="262"/>
      <c r="V32" s="262"/>
      <c r="W32" s="262"/>
      <c r="X32" s="262"/>
      <c r="Y32" s="262"/>
    </row>
    <row r="33" spans="1:27" ht="21.95" customHeight="1">
      <c r="A33" s="278"/>
      <c r="B33" s="262"/>
      <c r="C33" s="262"/>
      <c r="D33" s="262"/>
      <c r="E33" s="262"/>
      <c r="F33" s="262"/>
      <c r="G33" s="262"/>
      <c r="H33" s="262"/>
      <c r="I33" s="262"/>
      <c r="J33" s="262"/>
      <c r="K33" s="262"/>
      <c r="L33" s="262"/>
      <c r="M33" s="262"/>
      <c r="N33" s="262"/>
      <c r="O33" s="261"/>
      <c r="P33" s="261"/>
      <c r="Q33" s="261"/>
      <c r="R33" s="261"/>
      <c r="S33" s="262"/>
      <c r="T33" s="262"/>
      <c r="U33" s="262"/>
      <c r="V33" s="262"/>
      <c r="W33" s="262"/>
      <c r="X33" s="262"/>
      <c r="Y33" s="262"/>
      <c r="AA33" s="95" t="str">
        <f>IF(COUNTA(A32:V34)&gt;=4,"",IF(AC28=1,"入力を確認してください。",""))</f>
        <v/>
      </c>
    </row>
    <row r="34" spans="1:27" ht="21.95" customHeight="1">
      <c r="A34" s="278"/>
      <c r="B34" s="262"/>
      <c r="C34" s="262"/>
      <c r="D34" s="262"/>
      <c r="E34" s="262"/>
      <c r="F34" s="262"/>
      <c r="G34" s="262"/>
      <c r="H34" s="262"/>
      <c r="I34" s="262"/>
      <c r="J34" s="262"/>
      <c r="K34" s="262"/>
      <c r="L34" s="262"/>
      <c r="M34" s="262"/>
      <c r="N34" s="262"/>
      <c r="O34" s="261"/>
      <c r="P34" s="261"/>
      <c r="Q34" s="261"/>
      <c r="R34" s="261"/>
      <c r="S34" s="262"/>
      <c r="T34" s="262"/>
      <c r="U34" s="262"/>
      <c r="V34" s="262"/>
      <c r="W34" s="262"/>
      <c r="X34" s="262"/>
      <c r="Y34" s="262"/>
    </row>
    <row r="35" spans="1:27" ht="12.95" customHeight="1"/>
    <row r="36" spans="1:27" ht="20.100000000000001" customHeight="1">
      <c r="A36" s="57" t="s">
        <v>126</v>
      </c>
    </row>
    <row r="37" spans="1:27" ht="20.100000000000001" customHeight="1">
      <c r="A37" s="58" t="s">
        <v>173</v>
      </c>
      <c r="B37" s="59"/>
      <c r="C37" s="58">
        <f>使用説明!C10</f>
        <v>8</v>
      </c>
      <c r="D37" s="2" t="s">
        <v>174</v>
      </c>
    </row>
    <row r="38" spans="1:27" ht="18" customHeight="1">
      <c r="A38" s="266" t="s">
        <v>144</v>
      </c>
      <c r="B38" s="256"/>
      <c r="C38" s="256"/>
      <c r="D38" s="257"/>
      <c r="E38" s="266" t="s">
        <v>145</v>
      </c>
      <c r="F38" s="256"/>
      <c r="G38" s="256"/>
      <c r="H38" s="256"/>
      <c r="I38" s="256"/>
      <c r="J38" s="256"/>
      <c r="K38" s="256"/>
      <c r="L38" s="256"/>
      <c r="M38" s="256"/>
      <c r="N38" s="256"/>
      <c r="O38" s="256"/>
      <c r="P38" s="256"/>
      <c r="Q38" s="256"/>
      <c r="R38" s="256"/>
      <c r="S38" s="256"/>
      <c r="T38" s="256"/>
      <c r="U38" s="256"/>
      <c r="V38" s="256"/>
      <c r="W38" s="256"/>
      <c r="X38" s="256"/>
      <c r="Y38" s="257"/>
    </row>
    <row r="39" spans="1:27" ht="18" customHeight="1">
      <c r="A39" s="266" t="s">
        <v>138</v>
      </c>
      <c r="B39" s="257"/>
      <c r="C39" s="266" t="s">
        <v>139</v>
      </c>
      <c r="D39" s="257"/>
      <c r="E39" s="266" t="s">
        <v>140</v>
      </c>
      <c r="F39" s="256"/>
      <c r="G39" s="256"/>
      <c r="H39" s="256"/>
      <c r="I39" s="257"/>
      <c r="J39" s="266" t="s">
        <v>141</v>
      </c>
      <c r="K39" s="256"/>
      <c r="L39" s="256"/>
      <c r="M39" s="256"/>
      <c r="N39" s="257"/>
      <c r="O39" s="266" t="s">
        <v>142</v>
      </c>
      <c r="P39" s="256"/>
      <c r="Q39" s="256"/>
      <c r="R39" s="256"/>
      <c r="S39" s="257"/>
      <c r="T39" s="266" t="s">
        <v>143</v>
      </c>
      <c r="U39" s="256"/>
      <c r="V39" s="256"/>
      <c r="W39" s="256"/>
      <c r="X39" s="256"/>
      <c r="Y39" s="257"/>
    </row>
    <row r="40" spans="1:27" ht="21.95" customHeight="1">
      <c r="A40" s="282" t="s">
        <v>278</v>
      </c>
      <c r="B40" s="283"/>
      <c r="C40" s="284" t="s">
        <v>158</v>
      </c>
      <c r="D40" s="285"/>
      <c r="E40" s="286" t="s">
        <v>159</v>
      </c>
      <c r="F40" s="287"/>
      <c r="G40" s="287"/>
      <c r="H40" s="287"/>
      <c r="I40" s="288"/>
      <c r="J40" s="286" t="s">
        <v>160</v>
      </c>
      <c r="K40" s="287"/>
      <c r="L40" s="287"/>
      <c r="M40" s="287"/>
      <c r="N40" s="288"/>
      <c r="O40" s="286" t="s">
        <v>161</v>
      </c>
      <c r="P40" s="287"/>
      <c r="Q40" s="287"/>
      <c r="R40" s="287"/>
      <c r="S40" s="288"/>
      <c r="T40" s="286" t="s">
        <v>162</v>
      </c>
      <c r="U40" s="287"/>
      <c r="V40" s="287"/>
      <c r="W40" s="287"/>
      <c r="X40" s="287"/>
      <c r="Y40" s="288"/>
    </row>
    <row r="41" spans="1:27" ht="21.95" customHeight="1">
      <c r="A41" s="263"/>
      <c r="B41" s="268"/>
      <c r="C41" s="263"/>
      <c r="D41" s="268"/>
      <c r="E41" s="263"/>
      <c r="F41" s="267"/>
      <c r="G41" s="267"/>
      <c r="H41" s="267"/>
      <c r="I41" s="268"/>
      <c r="J41" s="263"/>
      <c r="K41" s="267"/>
      <c r="L41" s="267"/>
      <c r="M41" s="267"/>
      <c r="N41" s="268"/>
      <c r="O41" s="263"/>
      <c r="P41" s="267"/>
      <c r="Q41" s="267"/>
      <c r="R41" s="267"/>
      <c r="S41" s="268"/>
      <c r="T41" s="263"/>
      <c r="U41" s="267"/>
      <c r="V41" s="267"/>
      <c r="W41" s="267"/>
      <c r="X41" s="267"/>
      <c r="Y41" s="268"/>
    </row>
    <row r="42" spans="1:27" ht="21.95" customHeight="1">
      <c r="A42" s="263"/>
      <c r="B42" s="268"/>
      <c r="C42" s="263"/>
      <c r="D42" s="268"/>
      <c r="E42" s="263"/>
      <c r="F42" s="267"/>
      <c r="G42" s="267"/>
      <c r="H42" s="267"/>
      <c r="I42" s="268"/>
      <c r="J42" s="263"/>
      <c r="K42" s="267"/>
      <c r="L42" s="267"/>
      <c r="M42" s="267"/>
      <c r="N42" s="268"/>
      <c r="O42" s="263"/>
      <c r="P42" s="267"/>
      <c r="Q42" s="267"/>
      <c r="R42" s="267"/>
      <c r="S42" s="268"/>
      <c r="T42" s="263"/>
      <c r="U42" s="267"/>
      <c r="V42" s="267"/>
      <c r="W42" s="267"/>
      <c r="X42" s="267"/>
      <c r="Y42" s="268"/>
    </row>
    <row r="43" spans="1:27" ht="24.95" customHeight="1"/>
    <row r="44" spans="1:27" ht="24.95" customHeight="1"/>
  </sheetData>
  <sheetProtection algorithmName="SHA-512" hashValue="DsiwtquSmssuKNiCbSNSvFfWDNeYQCU2NnAajvR1NPKAakH1uInfCKimbGrMh1bYdKqGut3cim1iFqhxe+sDig==" saltValue="v/gaVo35OQOiFkzfMdi6tg==" spinCount="100000" sheet="1" objects="1" scenarios="1"/>
  <mergeCells count="139">
    <mergeCell ref="R24:V24"/>
    <mergeCell ref="W24:Y24"/>
    <mergeCell ref="A3:E3"/>
    <mergeCell ref="F3:J3"/>
    <mergeCell ref="K3:Q3"/>
    <mergeCell ref="R3:V3"/>
    <mergeCell ref="W3:Y3"/>
    <mergeCell ref="A24:J24"/>
    <mergeCell ref="A6:E6"/>
    <mergeCell ref="F6:J6"/>
    <mergeCell ref="K6:Q6"/>
    <mergeCell ref="R6:V6"/>
    <mergeCell ref="W6:Y6"/>
    <mergeCell ref="A8:E8"/>
    <mergeCell ref="F8:J8"/>
    <mergeCell ref="K20:Q20"/>
    <mergeCell ref="R20:V20"/>
    <mergeCell ref="W20:Y20"/>
    <mergeCell ref="K7:Q7"/>
    <mergeCell ref="R7:V7"/>
    <mergeCell ref="W7:Y7"/>
    <mergeCell ref="F4:J5"/>
    <mergeCell ref="K4:Q5"/>
    <mergeCell ref="W4:Y5"/>
    <mergeCell ref="T40:Y40"/>
    <mergeCell ref="A41:B41"/>
    <mergeCell ref="C41:D41"/>
    <mergeCell ref="E41:I41"/>
    <mergeCell ref="J41:N41"/>
    <mergeCell ref="O41:S41"/>
    <mergeCell ref="T41:Y41"/>
    <mergeCell ref="A14:E14"/>
    <mergeCell ref="K14:Q14"/>
    <mergeCell ref="F14:J14"/>
    <mergeCell ref="R14:V14"/>
    <mergeCell ref="W14:Y14"/>
    <mergeCell ref="A17:E17"/>
    <mergeCell ref="K17:Q17"/>
    <mergeCell ref="R17:V17"/>
    <mergeCell ref="W17:Y17"/>
    <mergeCell ref="A15:E15"/>
    <mergeCell ref="F15:J15"/>
    <mergeCell ref="K15:Q15"/>
    <mergeCell ref="R15:V15"/>
    <mergeCell ref="W15:Y15"/>
    <mergeCell ref="A16:E16"/>
    <mergeCell ref="F16:J16"/>
    <mergeCell ref="K16:Q16"/>
    <mergeCell ref="B32:G32"/>
    <mergeCell ref="H32:L32"/>
    <mergeCell ref="W32:Y32"/>
    <mergeCell ref="S32:V32"/>
    <mergeCell ref="O32:R32"/>
    <mergeCell ref="M32:N32"/>
    <mergeCell ref="W30:Y31"/>
    <mergeCell ref="A42:B42"/>
    <mergeCell ref="C42:D42"/>
    <mergeCell ref="E42:I42"/>
    <mergeCell ref="J42:N42"/>
    <mergeCell ref="O42:S42"/>
    <mergeCell ref="T42:Y42"/>
    <mergeCell ref="E39:I39"/>
    <mergeCell ref="J39:N39"/>
    <mergeCell ref="O39:S39"/>
    <mergeCell ref="T39:Y39"/>
    <mergeCell ref="C39:D39"/>
    <mergeCell ref="A39:B39"/>
    <mergeCell ref="A40:B40"/>
    <mergeCell ref="C40:D40"/>
    <mergeCell ref="E40:I40"/>
    <mergeCell ref="J40:N40"/>
    <mergeCell ref="O40:S40"/>
    <mergeCell ref="B30:G30"/>
    <mergeCell ref="M30:N31"/>
    <mergeCell ref="O30:R31"/>
    <mergeCell ref="S30:V30"/>
    <mergeCell ref="S31:V31"/>
    <mergeCell ref="K25:Q25"/>
    <mergeCell ref="R25:V25"/>
    <mergeCell ref="E38:Y38"/>
    <mergeCell ref="A38:D38"/>
    <mergeCell ref="W33:Y33"/>
    <mergeCell ref="B34:G34"/>
    <mergeCell ref="H34:L34"/>
    <mergeCell ref="S34:V34"/>
    <mergeCell ref="W34:Y34"/>
    <mergeCell ref="M34:N34"/>
    <mergeCell ref="O34:R34"/>
    <mergeCell ref="A30:A34"/>
    <mergeCell ref="H30:L31"/>
    <mergeCell ref="B31:G31"/>
    <mergeCell ref="B33:G33"/>
    <mergeCell ref="H33:L33"/>
    <mergeCell ref="M33:N33"/>
    <mergeCell ref="O33:R33"/>
    <mergeCell ref="S33:V33"/>
    <mergeCell ref="W16:Y16"/>
    <mergeCell ref="A21:B22"/>
    <mergeCell ref="K21:Q22"/>
    <mergeCell ref="R21:V22"/>
    <mergeCell ref="W21:Y22"/>
    <mergeCell ref="C21:J22"/>
    <mergeCell ref="W28:Y29"/>
    <mergeCell ref="K23:Q23"/>
    <mergeCell ref="R23:V23"/>
    <mergeCell ref="W23:Y23"/>
    <mergeCell ref="W25:Y25"/>
    <mergeCell ref="K24:Q24"/>
    <mergeCell ref="A20:J20"/>
    <mergeCell ref="A23:J23"/>
    <mergeCell ref="A25:J25"/>
    <mergeCell ref="A28:A29"/>
    <mergeCell ref="M28:N29"/>
    <mergeCell ref="S28:V29"/>
    <mergeCell ref="O28:R29"/>
    <mergeCell ref="B29:G29"/>
    <mergeCell ref="H29:L29"/>
    <mergeCell ref="B28:L28"/>
    <mergeCell ref="F17:J17"/>
    <mergeCell ref="R16:V16"/>
    <mergeCell ref="A4:B5"/>
    <mergeCell ref="C4:E5"/>
    <mergeCell ref="A12:B13"/>
    <mergeCell ref="C12:E13"/>
    <mergeCell ref="F12:J13"/>
    <mergeCell ref="K12:Q13"/>
    <mergeCell ref="R12:V13"/>
    <mergeCell ref="R4:V5"/>
    <mergeCell ref="W12:Y13"/>
    <mergeCell ref="A11:E11"/>
    <mergeCell ref="K11:Q11"/>
    <mergeCell ref="R11:V11"/>
    <mergeCell ref="W11:Y11"/>
    <mergeCell ref="K8:Q8"/>
    <mergeCell ref="R8:V8"/>
    <mergeCell ref="W8:Y8"/>
    <mergeCell ref="A7:E7"/>
    <mergeCell ref="F7:J7"/>
    <mergeCell ref="F11:J11"/>
  </mergeCells>
  <phoneticPr fontId="2"/>
  <pageMargins left="0.6692913385826772" right="0.51181102362204722" top="0.39370078740157483" bottom="0.3937007874015748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F7A4F74B-C3CF-4B47-856F-4AE68B08E982}">
          <x14:formula1>
            <xm:f>リスト!$H$3:$H$5</xm:f>
          </x14:formula1>
          <xm:sqref>W6:Y8 W14:Y17 W23:Y25 W32:Y34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27"/>
  <sheetViews>
    <sheetView showRowColHeaders="0" workbookViewId="0"/>
  </sheetViews>
  <sheetFormatPr defaultRowHeight="16.5"/>
  <cols>
    <col min="1" max="1" width="3.25" style="8" customWidth="1"/>
    <col min="2" max="2" width="1.625" style="8" customWidth="1"/>
    <col min="3" max="3" width="10.625" style="8" customWidth="1"/>
    <col min="4" max="4" width="1.625" style="8" customWidth="1"/>
    <col min="5" max="16" width="8.375" style="37" bestFit="1" customWidth="1"/>
    <col min="17" max="17" width="9.625" style="37" customWidth="1"/>
    <col min="18" max="18" width="3.25" style="7" hidden="1" customWidth="1"/>
    <col min="19" max="26" width="9" style="8"/>
    <col min="27" max="45" width="0" style="8" hidden="1" customWidth="1"/>
    <col min="46" max="16384" width="9" style="8"/>
  </cols>
  <sheetData>
    <row r="1" spans="1:44" ht="21.75" customHeight="1">
      <c r="A1" s="71"/>
      <c r="B1" s="71"/>
      <c r="C1" s="71"/>
      <c r="D1" s="71"/>
      <c r="E1" s="71"/>
      <c r="F1" s="71"/>
      <c r="G1" s="72" t="s">
        <v>207</v>
      </c>
      <c r="H1" s="70">
        <f>使用説明!C10</f>
        <v>8</v>
      </c>
      <c r="I1" s="71" t="s">
        <v>209</v>
      </c>
      <c r="J1" s="71" t="s">
        <v>210</v>
      </c>
      <c r="K1" s="71"/>
      <c r="L1" s="71"/>
      <c r="M1" s="71"/>
      <c r="N1" s="71"/>
      <c r="O1" s="71"/>
      <c r="P1" s="71"/>
      <c r="Q1" s="71"/>
      <c r="AA1" s="71"/>
      <c r="AB1" s="71"/>
      <c r="AC1" s="71"/>
      <c r="AD1" s="71"/>
      <c r="AE1" s="71"/>
      <c r="AF1" s="71"/>
      <c r="AG1" s="72"/>
      <c r="AH1" s="70"/>
      <c r="AI1" s="71"/>
      <c r="AJ1" s="71"/>
      <c r="AK1" s="71"/>
      <c r="AL1" s="71"/>
      <c r="AM1" s="71"/>
      <c r="AN1" s="71"/>
      <c r="AO1" s="71"/>
      <c r="AP1" s="71"/>
      <c r="AQ1" s="71"/>
      <c r="AR1" s="7"/>
    </row>
    <row r="2" spans="1:44" hidden="1">
      <c r="E2" s="37">
        <v>1</v>
      </c>
      <c r="F2" s="37">
        <v>2</v>
      </c>
      <c r="G2" s="37">
        <v>3</v>
      </c>
      <c r="H2" s="37">
        <v>4</v>
      </c>
      <c r="I2" s="37">
        <v>5</v>
      </c>
      <c r="J2" s="37">
        <v>6</v>
      </c>
      <c r="K2" s="37">
        <v>7</v>
      </c>
      <c r="L2" s="37">
        <v>8</v>
      </c>
      <c r="M2" s="37">
        <v>9</v>
      </c>
      <c r="N2" s="37">
        <v>10</v>
      </c>
      <c r="O2" s="37">
        <v>11</v>
      </c>
      <c r="P2" s="37">
        <v>12</v>
      </c>
      <c r="AE2" s="37">
        <v>1</v>
      </c>
      <c r="AF2" s="37">
        <v>2</v>
      </c>
      <c r="AG2" s="37">
        <v>3</v>
      </c>
      <c r="AH2" s="37">
        <v>4</v>
      </c>
      <c r="AI2" s="37">
        <v>5</v>
      </c>
      <c r="AJ2" s="37">
        <v>6</v>
      </c>
      <c r="AK2" s="37">
        <v>7</v>
      </c>
      <c r="AL2" s="37">
        <v>8</v>
      </c>
      <c r="AM2" s="37">
        <v>9</v>
      </c>
      <c r="AN2" s="37">
        <v>10</v>
      </c>
      <c r="AO2" s="37">
        <v>11</v>
      </c>
      <c r="AP2" s="37">
        <v>12</v>
      </c>
      <c r="AQ2" s="37"/>
      <c r="AR2" s="7"/>
    </row>
    <row r="3" spans="1:44" s="9" customFormat="1" ht="20.100000000000001" customHeight="1">
      <c r="A3" s="66"/>
      <c r="B3" s="116"/>
      <c r="C3" s="117" t="s">
        <v>204</v>
      </c>
      <c r="D3" s="118"/>
      <c r="E3" s="67" t="s">
        <v>20</v>
      </c>
      <c r="F3" s="67" t="s">
        <v>21</v>
      </c>
      <c r="G3" s="67" t="s">
        <v>22</v>
      </c>
      <c r="H3" s="67" t="s">
        <v>23</v>
      </c>
      <c r="I3" s="67" t="s">
        <v>24</v>
      </c>
      <c r="J3" s="67" t="s">
        <v>25</v>
      </c>
      <c r="K3" s="67" t="s">
        <v>26</v>
      </c>
      <c r="L3" s="67" t="s">
        <v>27</v>
      </c>
      <c r="M3" s="67" t="s">
        <v>28</v>
      </c>
      <c r="N3" s="67" t="s">
        <v>29</v>
      </c>
      <c r="O3" s="67" t="s">
        <v>30</v>
      </c>
      <c r="P3" s="67" t="s">
        <v>31</v>
      </c>
      <c r="Q3" s="67" t="s">
        <v>208</v>
      </c>
      <c r="R3" s="7"/>
      <c r="AA3" s="66"/>
      <c r="AB3" s="116"/>
      <c r="AC3" s="117" t="s">
        <v>204</v>
      </c>
      <c r="AD3" s="118"/>
      <c r="AE3" s="67" t="s">
        <v>20</v>
      </c>
      <c r="AF3" s="67" t="s">
        <v>21</v>
      </c>
      <c r="AG3" s="67" t="s">
        <v>22</v>
      </c>
      <c r="AH3" s="67" t="s">
        <v>23</v>
      </c>
      <c r="AI3" s="67" t="s">
        <v>24</v>
      </c>
      <c r="AJ3" s="67" t="s">
        <v>25</v>
      </c>
      <c r="AK3" s="67" t="s">
        <v>26</v>
      </c>
      <c r="AL3" s="67" t="s">
        <v>27</v>
      </c>
      <c r="AM3" s="67" t="s">
        <v>28</v>
      </c>
      <c r="AN3" s="67" t="s">
        <v>29</v>
      </c>
      <c r="AO3" s="67" t="s">
        <v>30</v>
      </c>
      <c r="AP3" s="67" t="s">
        <v>31</v>
      </c>
      <c r="AQ3" s="67" t="s">
        <v>208</v>
      </c>
      <c r="AR3" s="7"/>
    </row>
    <row r="4" spans="1:44" s="9" customFormat="1" ht="18.95" customHeight="1">
      <c r="A4" s="294" t="s">
        <v>95</v>
      </c>
      <c r="B4" s="99"/>
      <c r="C4" s="119" t="s">
        <v>93</v>
      </c>
      <c r="D4" s="120"/>
      <c r="E4" s="38" t="str">
        <f>IF(AE4=0,"",AE4)</f>
        <v/>
      </c>
      <c r="F4" s="38" t="str">
        <f t="shared" ref="F4:Q4" si="0">IF(AF4=0,"",AF4)</f>
        <v/>
      </c>
      <c r="G4" s="38" t="str">
        <f t="shared" si="0"/>
        <v/>
      </c>
      <c r="H4" s="38" t="str">
        <f t="shared" si="0"/>
        <v/>
      </c>
      <c r="I4" s="38" t="str">
        <f t="shared" si="0"/>
        <v/>
      </c>
      <c r="J4" s="38" t="str">
        <f t="shared" si="0"/>
        <v/>
      </c>
      <c r="K4" s="38" t="str">
        <f t="shared" si="0"/>
        <v/>
      </c>
      <c r="L4" s="38" t="str">
        <f t="shared" si="0"/>
        <v/>
      </c>
      <c r="M4" s="38" t="str">
        <f t="shared" si="0"/>
        <v/>
      </c>
      <c r="N4" s="38" t="str">
        <f t="shared" si="0"/>
        <v/>
      </c>
      <c r="O4" s="38" t="str">
        <f t="shared" si="0"/>
        <v/>
      </c>
      <c r="P4" s="38" t="str">
        <f t="shared" si="0"/>
        <v/>
      </c>
      <c r="Q4" s="38" t="str">
        <f t="shared" si="0"/>
        <v/>
      </c>
      <c r="R4" s="7">
        <v>1</v>
      </c>
      <c r="AA4" s="294" t="s">
        <v>95</v>
      </c>
      <c r="AB4" s="136"/>
      <c r="AC4" s="119" t="s">
        <v>93</v>
      </c>
      <c r="AD4" s="120"/>
      <c r="AE4" s="38">
        <f>SUMIFS(収入計算シート!$G$3:$G$202,収入計算シート!$I$3:$I$202,月別集計表!$R$4,収入計算シート!$B$3:$B$202,AE2)</f>
        <v>0</v>
      </c>
      <c r="AF4" s="38">
        <f>SUMIFS(収入計算シート!$G$3:$G$202,収入計算シート!$I$3:$I$202,月別集計表!$R$4,収入計算シート!$B$3:$B$202,AF2)</f>
        <v>0</v>
      </c>
      <c r="AG4" s="38">
        <f>SUMIFS(収入計算シート!$G$3:$G$202,収入計算シート!$I$3:$I$202,月別集計表!$R$4,収入計算シート!$B$3:$B$202,AG2)</f>
        <v>0</v>
      </c>
      <c r="AH4" s="38">
        <f>SUMIFS(収入計算シート!$G$3:$G$202,収入計算シート!$I$3:$I$202,月別集計表!$R$4,収入計算シート!$B$3:$B$202,AH2)</f>
        <v>0</v>
      </c>
      <c r="AI4" s="38">
        <f>SUMIFS(収入計算シート!$G$3:$G$202,収入計算シート!$I$3:$I$202,月別集計表!$R$4,収入計算シート!$B$3:$B$202,AI2)</f>
        <v>0</v>
      </c>
      <c r="AJ4" s="38">
        <f>SUMIFS(収入計算シート!$G$3:$G$202,収入計算シート!$I$3:$I$202,月別集計表!$R$4,収入計算シート!$B$3:$B$202,AJ2)</f>
        <v>0</v>
      </c>
      <c r="AK4" s="38">
        <f>SUMIFS(収入計算シート!$G$3:$G$202,収入計算シート!$I$3:$I$202,月別集計表!$R$4,収入計算シート!$B$3:$B$202,AK2)</f>
        <v>0</v>
      </c>
      <c r="AL4" s="38">
        <f>SUMIFS(収入計算シート!$G$3:$G$202,収入計算シート!$I$3:$I$202,月別集計表!$R$4,収入計算シート!$B$3:$B$202,AL2)</f>
        <v>0</v>
      </c>
      <c r="AM4" s="38">
        <f>SUMIFS(収入計算シート!$G$3:$G$202,収入計算シート!$I$3:$I$202,月別集計表!$R$4,収入計算シート!$B$3:$B$202,AM2)</f>
        <v>0</v>
      </c>
      <c r="AN4" s="38">
        <f>SUMIFS(収入計算シート!$G$3:$G$202,収入計算シート!$I$3:$I$202,月別集計表!$R$4,収入計算シート!$B$3:$B$202,AN2)</f>
        <v>0</v>
      </c>
      <c r="AO4" s="38">
        <f>SUMIFS(収入計算シート!$G$3:$G$202,収入計算シート!$I$3:$I$202,月別集計表!$R$4,収入計算シート!$B$3:$B$202,AO2)</f>
        <v>0</v>
      </c>
      <c r="AP4" s="38">
        <f>SUMIFS(収入計算シート!$G$3:$G$202,収入計算シート!$I$3:$I$202,月別集計表!$R$4,収入計算シート!$B$3:$B$202,AP2)</f>
        <v>0</v>
      </c>
      <c r="AQ4" s="39">
        <f>SUM(AE4:AP4)</f>
        <v>0</v>
      </c>
      <c r="AR4" s="7">
        <v>1</v>
      </c>
    </row>
    <row r="5" spans="1:44" s="9" customFormat="1" ht="18.95" customHeight="1">
      <c r="A5" s="294"/>
      <c r="B5" s="99"/>
      <c r="C5" s="119" t="s">
        <v>97</v>
      </c>
      <c r="D5" s="120"/>
      <c r="E5" s="38" t="str">
        <f t="shared" ref="E5:E6" si="1">IF(AE5=0,"",AE5)</f>
        <v/>
      </c>
      <c r="F5" s="38" t="str">
        <f t="shared" ref="F5:F6" si="2">IF(AF5=0,"",AF5)</f>
        <v/>
      </c>
      <c r="G5" s="38" t="str">
        <f t="shared" ref="G5:G6" si="3">IF(AG5=0,"",AG5)</f>
        <v/>
      </c>
      <c r="H5" s="38" t="str">
        <f t="shared" ref="H5:H6" si="4">IF(AH5=0,"",AH5)</f>
        <v/>
      </c>
      <c r="I5" s="38" t="str">
        <f t="shared" ref="I5:I6" si="5">IF(AI5=0,"",AI5)</f>
        <v/>
      </c>
      <c r="J5" s="38" t="str">
        <f t="shared" ref="J5:J6" si="6">IF(AJ5=0,"",AJ5)</f>
        <v/>
      </c>
      <c r="K5" s="38" t="str">
        <f t="shared" ref="K5:K6" si="7">IF(AK5=0,"",AK5)</f>
        <v/>
      </c>
      <c r="L5" s="38" t="str">
        <f t="shared" ref="L5:L6" si="8">IF(AL5=0,"",AL5)</f>
        <v/>
      </c>
      <c r="M5" s="38" t="str">
        <f t="shared" ref="M5:M6" si="9">IF(AM5=0,"",AM5)</f>
        <v/>
      </c>
      <c r="N5" s="38" t="str">
        <f t="shared" ref="N5:N6" si="10">IF(AN5=0,"",AN5)</f>
        <v/>
      </c>
      <c r="O5" s="38" t="str">
        <f t="shared" ref="O5:O6" si="11">IF(AO5=0,"",AO5)</f>
        <v/>
      </c>
      <c r="P5" s="38" t="str">
        <f t="shared" ref="P5:P6" si="12">IF(AP5=0,"",AP5)</f>
        <v/>
      </c>
      <c r="Q5" s="38" t="str">
        <f t="shared" ref="Q5:Q6" si="13">IF(AQ5=0,"",AQ5)</f>
        <v/>
      </c>
      <c r="R5" s="7">
        <v>2</v>
      </c>
      <c r="AA5" s="294"/>
      <c r="AB5" s="136"/>
      <c r="AC5" s="119" t="s">
        <v>82</v>
      </c>
      <c r="AD5" s="120"/>
      <c r="AE5" s="38">
        <f>SUMIFS(収入計算シート!$G$3:$G$202,収入計算シート!$I$3:$I$202,月別集計表!$R$5,収入計算シート!$B$3:$B$202,AE2)</f>
        <v>0</v>
      </c>
      <c r="AF5" s="38">
        <f>SUMIFS(収入計算シート!$G$3:$G$202,収入計算シート!$I$3:$I$202,月別集計表!$R$5,収入計算シート!$B$3:$B$202,AF2)</f>
        <v>0</v>
      </c>
      <c r="AG5" s="38">
        <f>SUMIFS(収入計算シート!$G$3:$G$202,収入計算シート!$I$3:$I$202,月別集計表!$R$5,収入計算シート!$B$3:$B$202,AG2)</f>
        <v>0</v>
      </c>
      <c r="AH5" s="38">
        <f>SUMIFS(収入計算シート!$G$3:$G$202,収入計算シート!$I$3:$I$202,月別集計表!$R$5,収入計算シート!$B$3:$B$202,AH2)</f>
        <v>0</v>
      </c>
      <c r="AI5" s="38">
        <f>SUMIFS(収入計算シート!$G$3:$G$202,収入計算シート!$I$3:$I$202,月別集計表!$R$5,収入計算シート!$B$3:$B$202,AI2)</f>
        <v>0</v>
      </c>
      <c r="AJ5" s="38">
        <f>SUMIFS(収入計算シート!$G$3:$G$202,収入計算シート!$I$3:$I$202,月別集計表!$R$5,収入計算シート!$B$3:$B$202,AJ2)</f>
        <v>0</v>
      </c>
      <c r="AK5" s="38">
        <f>SUMIFS(収入計算シート!$G$3:$G$202,収入計算シート!$I$3:$I$202,月別集計表!$R$5,収入計算シート!$B$3:$B$202,AK2)</f>
        <v>0</v>
      </c>
      <c r="AL5" s="38">
        <f>SUMIFS(収入計算シート!$G$3:$G$202,収入計算シート!$I$3:$I$202,月別集計表!$R$5,収入計算シート!$B$3:$B$202,AL2)</f>
        <v>0</v>
      </c>
      <c r="AM5" s="38">
        <f>SUMIFS(収入計算シート!$G$3:$G$202,収入計算シート!$I$3:$I$202,月別集計表!$R$5,収入計算シート!$B$3:$B$202,AM2)</f>
        <v>0</v>
      </c>
      <c r="AN5" s="38">
        <f>SUMIFS(収入計算シート!$G$3:$G$202,収入計算シート!$I$3:$I$202,月別集計表!$R$5,収入計算シート!$B$3:$B$202,AN2)</f>
        <v>0</v>
      </c>
      <c r="AO5" s="38">
        <f>SUMIFS(収入計算シート!$G$3:$G$202,収入計算シート!$I$3:$I$202,月別集計表!$R$5,収入計算シート!$B$3:$B$202,AO2)</f>
        <v>0</v>
      </c>
      <c r="AP5" s="38">
        <f>SUMIFS(収入計算シート!$G$3:$G$202,収入計算シート!$I$3:$I$202,月別集計表!$R$5,収入計算シート!$B$3:$B$202,AP2)</f>
        <v>0</v>
      </c>
      <c r="AQ5" s="39">
        <f>SUM(AE5:AP5)</f>
        <v>0</v>
      </c>
      <c r="AR5" s="7">
        <v>2</v>
      </c>
    </row>
    <row r="6" spans="1:44" s="9" customFormat="1" ht="18.95" customHeight="1" thickBot="1">
      <c r="A6" s="294"/>
      <c r="B6" s="126"/>
      <c r="C6" s="119" t="s">
        <v>94</v>
      </c>
      <c r="D6" s="120"/>
      <c r="E6" s="38" t="str">
        <f t="shared" si="1"/>
        <v/>
      </c>
      <c r="F6" s="38" t="str">
        <f t="shared" si="2"/>
        <v/>
      </c>
      <c r="G6" s="38" t="str">
        <f t="shared" si="3"/>
        <v/>
      </c>
      <c r="H6" s="38" t="str">
        <f t="shared" si="4"/>
        <v/>
      </c>
      <c r="I6" s="38" t="str">
        <f t="shared" si="5"/>
        <v/>
      </c>
      <c r="J6" s="38" t="str">
        <f t="shared" si="6"/>
        <v/>
      </c>
      <c r="K6" s="38" t="str">
        <f t="shared" si="7"/>
        <v/>
      </c>
      <c r="L6" s="38" t="str">
        <f t="shared" si="8"/>
        <v/>
      </c>
      <c r="M6" s="38" t="str">
        <f t="shared" si="9"/>
        <v/>
      </c>
      <c r="N6" s="38" t="str">
        <f t="shared" si="10"/>
        <v/>
      </c>
      <c r="O6" s="38" t="str">
        <f t="shared" si="11"/>
        <v/>
      </c>
      <c r="P6" s="38" t="str">
        <f t="shared" si="12"/>
        <v/>
      </c>
      <c r="Q6" s="38" t="str">
        <f t="shared" si="13"/>
        <v/>
      </c>
      <c r="R6" s="7">
        <v>3</v>
      </c>
      <c r="AA6" s="294"/>
      <c r="AB6" s="126"/>
      <c r="AC6" s="119" t="s">
        <v>94</v>
      </c>
      <c r="AD6" s="120"/>
      <c r="AE6" s="38">
        <f>SUMIFS(収入計算シート!$G$3:$G$202,収入計算シート!$I$3:$I$202,月別集計表!$R$6,収入計算シート!$B$3:$B$202,AE2)</f>
        <v>0</v>
      </c>
      <c r="AF6" s="38">
        <f>SUMIFS(収入計算シート!$G$3:$G$202,収入計算シート!$I$3:$I$202,月別集計表!$R$6,収入計算シート!$B$3:$B$202,AF2)</f>
        <v>0</v>
      </c>
      <c r="AG6" s="38">
        <f>SUMIFS(収入計算シート!$G$3:$G$202,収入計算シート!$I$3:$I$202,月別集計表!$R$6,収入計算シート!$B$3:$B$202,AG2)</f>
        <v>0</v>
      </c>
      <c r="AH6" s="38">
        <f>SUMIFS(収入計算シート!$G$3:$G$202,収入計算シート!$I$3:$I$202,月別集計表!$R$6,収入計算シート!$B$3:$B$202,AH2)</f>
        <v>0</v>
      </c>
      <c r="AI6" s="38">
        <f>SUMIFS(収入計算シート!$G$3:$G$202,収入計算シート!$I$3:$I$202,月別集計表!$R$6,収入計算シート!$B$3:$B$202,AI2)</f>
        <v>0</v>
      </c>
      <c r="AJ6" s="38">
        <f>SUMIFS(収入計算シート!$G$3:$G$202,収入計算シート!$I$3:$I$202,月別集計表!$R$6,収入計算シート!$B$3:$B$202,AJ2)</f>
        <v>0</v>
      </c>
      <c r="AK6" s="38">
        <f>SUMIFS(収入計算シート!$G$3:$G$202,収入計算シート!$I$3:$I$202,月別集計表!$R$6,収入計算シート!$B$3:$B$202,AK2)</f>
        <v>0</v>
      </c>
      <c r="AL6" s="38">
        <f>SUMIFS(収入計算シート!$G$3:$G$202,収入計算シート!$I$3:$I$202,月別集計表!$R$6,収入計算シート!$B$3:$B$202,AL2)</f>
        <v>0</v>
      </c>
      <c r="AM6" s="38">
        <f>SUMIFS(収入計算シート!$G$3:$G$202,収入計算シート!$I$3:$I$202,月別集計表!$R$6,収入計算シート!$B$3:$B$202,AM2)</f>
        <v>0</v>
      </c>
      <c r="AN6" s="38">
        <f>SUMIFS(収入計算シート!$G$3:$G$202,収入計算シート!$I$3:$I$202,月別集計表!$R$6,収入計算シート!$B$3:$B$202,AN2)</f>
        <v>0</v>
      </c>
      <c r="AO6" s="38">
        <f>SUMIFS(収入計算シート!$G$3:$G$202,収入計算シート!$I$3:$I$202,月別集計表!$R$6,収入計算シート!$B$3:$B$202,AO2)</f>
        <v>0</v>
      </c>
      <c r="AP6" s="38">
        <f>SUMIFS(収入計算シート!$G$3:$G$202,収入計算シート!$I$3:$I$202,月別集計表!$R$6,収入計算シート!$B$3:$B$202,AP2)</f>
        <v>0</v>
      </c>
      <c r="AQ6" s="39">
        <f>SUM(AE6:AP6)</f>
        <v>0</v>
      </c>
      <c r="AR6" s="7">
        <v>3</v>
      </c>
    </row>
    <row r="7" spans="1:44" s="9" customFormat="1" ht="18.95" customHeight="1" thickBot="1">
      <c r="A7" s="295"/>
      <c r="B7" s="129"/>
      <c r="C7" s="130" t="s">
        <v>229</v>
      </c>
      <c r="D7" s="114"/>
      <c r="E7" s="41" t="str">
        <f t="shared" ref="E7:E8" si="14">IF(AE7=0,"",AE7)</f>
        <v/>
      </c>
      <c r="F7" s="41" t="str">
        <f t="shared" ref="F7:F8" si="15">IF(AF7=0,"",AF7)</f>
        <v/>
      </c>
      <c r="G7" s="41" t="str">
        <f t="shared" ref="G7:G8" si="16">IF(AG7=0,"",AG7)</f>
        <v/>
      </c>
      <c r="H7" s="41" t="str">
        <f t="shared" ref="H7:H8" si="17">IF(AH7=0,"",AH7)</f>
        <v/>
      </c>
      <c r="I7" s="41" t="str">
        <f t="shared" ref="I7:I8" si="18">IF(AI7=0,"",AI7)</f>
        <v/>
      </c>
      <c r="J7" s="41" t="str">
        <f t="shared" ref="J7:J8" si="19">IF(AJ7=0,"",AJ7)</f>
        <v/>
      </c>
      <c r="K7" s="41" t="str">
        <f t="shared" ref="K7:K8" si="20">IF(AK7=0,"",AK7)</f>
        <v/>
      </c>
      <c r="L7" s="41" t="str">
        <f t="shared" ref="L7:L8" si="21">IF(AL7=0,"",AL7)</f>
        <v/>
      </c>
      <c r="M7" s="41" t="str">
        <f t="shared" ref="M7:M8" si="22">IF(AM7=0,"",AM7)</f>
        <v/>
      </c>
      <c r="N7" s="41" t="str">
        <f t="shared" ref="N7:N8" si="23">IF(AN7=0,"",AN7)</f>
        <v/>
      </c>
      <c r="O7" s="41" t="str">
        <f t="shared" ref="O7:O8" si="24">IF(AO7=0,"",AO7)</f>
        <v/>
      </c>
      <c r="P7" s="41" t="str">
        <f t="shared" ref="P7:P8" si="25">IF(AP7=0,"",AP7)</f>
        <v/>
      </c>
      <c r="Q7" s="42" t="str">
        <f t="shared" ref="Q7:Q8" si="26">IF(AQ7=0,"",AQ7)</f>
        <v/>
      </c>
      <c r="R7" s="7"/>
      <c r="AA7" s="295"/>
      <c r="AB7" s="129"/>
      <c r="AC7" s="130" t="s">
        <v>229</v>
      </c>
      <c r="AD7" s="114"/>
      <c r="AE7" s="41">
        <f t="shared" ref="AE7:AQ7" si="27">SUM(AE4:AE6)</f>
        <v>0</v>
      </c>
      <c r="AF7" s="41">
        <f t="shared" si="27"/>
        <v>0</v>
      </c>
      <c r="AG7" s="41">
        <f t="shared" si="27"/>
        <v>0</v>
      </c>
      <c r="AH7" s="41">
        <f t="shared" si="27"/>
        <v>0</v>
      </c>
      <c r="AI7" s="41">
        <f t="shared" si="27"/>
        <v>0</v>
      </c>
      <c r="AJ7" s="41">
        <f t="shared" si="27"/>
        <v>0</v>
      </c>
      <c r="AK7" s="41">
        <f t="shared" si="27"/>
        <v>0</v>
      </c>
      <c r="AL7" s="41">
        <f t="shared" si="27"/>
        <v>0</v>
      </c>
      <c r="AM7" s="41">
        <f t="shared" si="27"/>
        <v>0</v>
      </c>
      <c r="AN7" s="41">
        <f t="shared" si="27"/>
        <v>0</v>
      </c>
      <c r="AO7" s="41">
        <f t="shared" si="27"/>
        <v>0</v>
      </c>
      <c r="AP7" s="41">
        <f t="shared" si="27"/>
        <v>0</v>
      </c>
      <c r="AQ7" s="42">
        <f t="shared" si="27"/>
        <v>0</v>
      </c>
      <c r="AR7" s="7"/>
    </row>
    <row r="8" spans="1:44" ht="18.95" customHeight="1">
      <c r="A8" s="294" t="s">
        <v>165</v>
      </c>
      <c r="B8" s="121"/>
      <c r="C8" s="122" t="s">
        <v>32</v>
      </c>
      <c r="D8" s="123"/>
      <c r="E8" s="138" t="str">
        <f t="shared" si="14"/>
        <v/>
      </c>
      <c r="F8" s="138" t="str">
        <f t="shared" si="15"/>
        <v/>
      </c>
      <c r="G8" s="138" t="str">
        <f t="shared" si="16"/>
        <v/>
      </c>
      <c r="H8" s="138" t="str">
        <f t="shared" si="17"/>
        <v/>
      </c>
      <c r="I8" s="138" t="str">
        <f t="shared" si="18"/>
        <v/>
      </c>
      <c r="J8" s="138" t="str">
        <f t="shared" si="19"/>
        <v/>
      </c>
      <c r="K8" s="138" t="str">
        <f t="shared" si="20"/>
        <v/>
      </c>
      <c r="L8" s="138" t="str">
        <f t="shared" si="21"/>
        <v/>
      </c>
      <c r="M8" s="138" t="str">
        <f t="shared" si="22"/>
        <v/>
      </c>
      <c r="N8" s="138" t="str">
        <f t="shared" si="23"/>
        <v/>
      </c>
      <c r="O8" s="138" t="str">
        <f t="shared" si="24"/>
        <v/>
      </c>
      <c r="P8" s="138" t="str">
        <f t="shared" si="25"/>
        <v/>
      </c>
      <c r="Q8" s="43" t="str">
        <f t="shared" si="26"/>
        <v/>
      </c>
      <c r="R8" s="7">
        <v>1</v>
      </c>
      <c r="AA8" s="294" t="s">
        <v>165</v>
      </c>
      <c r="AB8" s="121"/>
      <c r="AC8" s="122" t="s">
        <v>32</v>
      </c>
      <c r="AD8" s="123"/>
      <c r="AE8" s="62">
        <f>SUMIFS(経費計算シート!$J$3:$J$498,経費計算シート!$L$3:$L$498,月別集計表!$R$8,経費計算シート!$B$3:$B$498,AE2)</f>
        <v>0</v>
      </c>
      <c r="AF8" s="62">
        <f>SUMIFS(経費計算シート!$J$3:$J$498,経費計算シート!$L$3:$L$498,月別集計表!$R$8,経費計算シート!$B$3:$B$498,AF2)</f>
        <v>0</v>
      </c>
      <c r="AG8" s="62">
        <f>SUMIFS(経費計算シート!$J$3:$J$498,経費計算シート!$L$3:$L$498,月別集計表!$R$8,経費計算シート!$B$3:$B$498,AG2)</f>
        <v>0</v>
      </c>
      <c r="AH8" s="62">
        <f>SUMIFS(経費計算シート!$J$3:$J$498,経費計算シート!$L$3:$L$498,月別集計表!$R$8,経費計算シート!$B$3:$B$498,AH2)</f>
        <v>0</v>
      </c>
      <c r="AI8" s="62">
        <f>SUMIFS(経費計算シート!$J$3:$J$498,経費計算シート!$L$3:$L$498,月別集計表!$R$8,経費計算シート!$B$3:$B$498,AI2)</f>
        <v>0</v>
      </c>
      <c r="AJ8" s="62">
        <f>SUMIFS(経費計算シート!$J$3:$J$498,経費計算シート!$L$3:$L$498,月別集計表!$R$8,経費計算シート!$B$3:$B$498,AJ2)</f>
        <v>0</v>
      </c>
      <c r="AK8" s="62">
        <f>SUMIFS(経費計算シート!$J$3:$J$498,経費計算シート!$L$3:$L$498,月別集計表!$R$8,経費計算シート!$B$3:$B$498,AK2)</f>
        <v>0</v>
      </c>
      <c r="AL8" s="62">
        <f>SUMIFS(経費計算シート!$J$3:$J$498,経費計算シート!$L$3:$L$498,月別集計表!$R$8,経費計算シート!$B$3:$B$498,AL2)</f>
        <v>0</v>
      </c>
      <c r="AM8" s="62">
        <f>SUMIFS(経費計算シート!$J$3:$J$498,経費計算シート!$L$3:$L$498,月別集計表!$R$8,経費計算シート!$B$3:$B$498,AM2)</f>
        <v>0</v>
      </c>
      <c r="AN8" s="62">
        <f>SUMIFS(経費計算シート!$J$3:$J$498,経費計算シート!$L$3:$L$498,月別集計表!$R$8,経費計算シート!$B$3:$B$498,AN2)</f>
        <v>0</v>
      </c>
      <c r="AO8" s="62">
        <f>SUMIFS(経費計算シート!$J$3:$J$498,経費計算シート!$L$3:$L$498,月別集計表!$R$8,経費計算シート!$B$3:$B$498,AO2)</f>
        <v>0</v>
      </c>
      <c r="AP8" s="62">
        <f>SUMIFS(経費計算シート!$J$3:$J$498,経費計算シート!$L$3:$L$498,月別集計表!$R$8,経費計算シート!$B$3:$B$498,AP2)</f>
        <v>0</v>
      </c>
      <c r="AQ8" s="43">
        <f t="shared" ref="AQ8:AQ26" si="28">SUM(AE8:AP8)</f>
        <v>0</v>
      </c>
      <c r="AR8" s="7">
        <v>1</v>
      </c>
    </row>
    <row r="9" spans="1:44" ht="18.95" customHeight="1">
      <c r="A9" s="294"/>
      <c r="B9" s="99"/>
      <c r="C9" s="124" t="s">
        <v>1</v>
      </c>
      <c r="D9" s="125"/>
      <c r="E9" s="138" t="str">
        <f t="shared" ref="E9:E26" si="29">IF(AE9=0,"",AE9)</f>
        <v/>
      </c>
      <c r="F9" s="138" t="str">
        <f t="shared" ref="F9:F26" si="30">IF(AF9=0,"",AF9)</f>
        <v/>
      </c>
      <c r="G9" s="138" t="str">
        <f t="shared" ref="G9:G26" si="31">IF(AG9=0,"",AG9)</f>
        <v/>
      </c>
      <c r="H9" s="138" t="str">
        <f t="shared" ref="H9:H26" si="32">IF(AH9=0,"",AH9)</f>
        <v/>
      </c>
      <c r="I9" s="138" t="str">
        <f t="shared" ref="I9:I26" si="33">IF(AI9=0,"",AI9)</f>
        <v/>
      </c>
      <c r="J9" s="138" t="str">
        <f t="shared" ref="J9:J26" si="34">IF(AJ9=0,"",AJ9)</f>
        <v/>
      </c>
      <c r="K9" s="138" t="str">
        <f t="shared" ref="K9:K26" si="35">IF(AK9=0,"",AK9)</f>
        <v/>
      </c>
      <c r="L9" s="138" t="str">
        <f t="shared" ref="L9:L26" si="36">IF(AL9=0,"",AL9)</f>
        <v/>
      </c>
      <c r="M9" s="138" t="str">
        <f t="shared" ref="M9:M26" si="37">IF(AM9=0,"",AM9)</f>
        <v/>
      </c>
      <c r="N9" s="138" t="str">
        <f t="shared" ref="N9:N26" si="38">IF(AN9=0,"",AN9)</f>
        <v/>
      </c>
      <c r="O9" s="138" t="str">
        <f t="shared" ref="O9:O26" si="39">IF(AO9=0,"",AO9)</f>
        <v/>
      </c>
      <c r="P9" s="138" t="str">
        <f t="shared" ref="P9:P26" si="40">IF(AP9=0,"",AP9)</f>
        <v/>
      </c>
      <c r="Q9" s="43" t="str">
        <f t="shared" ref="Q9:Q26" si="41">IF(AQ9=0,"",AQ9)</f>
        <v/>
      </c>
      <c r="R9" s="7">
        <v>2</v>
      </c>
      <c r="AA9" s="294"/>
      <c r="AB9" s="136"/>
      <c r="AC9" s="124" t="s">
        <v>1</v>
      </c>
      <c r="AD9" s="125"/>
      <c r="AE9" s="60">
        <f>SUMIFS(経費計算シート!$J$3:$J$498,経費計算シート!$L$3:$L$498,月別集計表!$R9,経費計算シート!$B$3:$B$498,AE$2)</f>
        <v>0</v>
      </c>
      <c r="AF9" s="60">
        <f>SUMIFS(経費計算シート!$J$3:$J$498,経費計算シート!$L$3:$L$498,月別集計表!$R9,経費計算シート!$B$3:$B$498,AF$2)</f>
        <v>0</v>
      </c>
      <c r="AG9" s="60">
        <f>SUMIFS(経費計算シート!$J$3:$J$498,経費計算シート!$L$3:$L$498,月別集計表!$R9,経費計算シート!$B$3:$B$498,AG$2)</f>
        <v>0</v>
      </c>
      <c r="AH9" s="60">
        <f>SUMIFS(経費計算シート!$J$3:$J$498,経費計算シート!$L$3:$L$498,月別集計表!$R9,経費計算シート!$B$3:$B$498,AH$2)</f>
        <v>0</v>
      </c>
      <c r="AI9" s="60">
        <f>SUMIFS(経費計算シート!$J$3:$J$498,経費計算シート!$L$3:$L$498,月別集計表!$R9,経費計算シート!$B$3:$B$498,AI$2)</f>
        <v>0</v>
      </c>
      <c r="AJ9" s="60">
        <f>SUMIFS(経費計算シート!$J$3:$J$498,経費計算シート!$L$3:$L$498,月別集計表!$R9,経費計算シート!$B$3:$B$498,AJ$2)</f>
        <v>0</v>
      </c>
      <c r="AK9" s="60">
        <f>SUMIFS(経費計算シート!$J$3:$J$498,経費計算シート!$L$3:$L$498,月別集計表!$R9,経費計算シート!$B$3:$B$498,AK$2)</f>
        <v>0</v>
      </c>
      <c r="AL9" s="60">
        <f>SUMIFS(経費計算シート!$J$3:$J$498,経費計算シート!$L$3:$L$498,月別集計表!$R9,経費計算シート!$B$3:$B$498,AL$2)</f>
        <v>0</v>
      </c>
      <c r="AM9" s="60">
        <f>SUMIFS(経費計算シート!$J$3:$J$498,経費計算シート!$L$3:$L$498,月別集計表!$R9,経費計算シート!$B$3:$B$498,AM$2)</f>
        <v>0</v>
      </c>
      <c r="AN9" s="60">
        <f>SUMIFS(経費計算シート!$J$3:$J$498,経費計算シート!$L$3:$L$498,月別集計表!$R9,経費計算シート!$B$3:$B$498,AN$2)</f>
        <v>0</v>
      </c>
      <c r="AO9" s="60">
        <f>SUMIFS(経費計算シート!$J$3:$J$498,経費計算シート!$L$3:$L$498,月別集計表!$R9,経費計算シート!$B$3:$B$498,AO$2)</f>
        <v>0</v>
      </c>
      <c r="AP9" s="60">
        <f>SUMIFS(経費計算シート!$J$3:$J$498,経費計算シート!$L$3:$L$498,月別集計表!$R9,経費計算シート!$B$3:$B$498,AP$2)</f>
        <v>0</v>
      </c>
      <c r="AQ9" s="38">
        <f t="shared" si="28"/>
        <v>0</v>
      </c>
      <c r="AR9" s="7">
        <v>2</v>
      </c>
    </row>
    <row r="10" spans="1:44" ht="18.95" customHeight="1">
      <c r="A10" s="294"/>
      <c r="B10" s="99"/>
      <c r="C10" s="124" t="s">
        <v>2</v>
      </c>
      <c r="D10" s="125"/>
      <c r="E10" s="138" t="str">
        <f t="shared" si="29"/>
        <v/>
      </c>
      <c r="F10" s="138" t="str">
        <f t="shared" si="30"/>
        <v/>
      </c>
      <c r="G10" s="138" t="str">
        <f t="shared" si="31"/>
        <v/>
      </c>
      <c r="H10" s="138" t="str">
        <f t="shared" si="32"/>
        <v/>
      </c>
      <c r="I10" s="138" t="str">
        <f t="shared" si="33"/>
        <v/>
      </c>
      <c r="J10" s="138" t="str">
        <f t="shared" si="34"/>
        <v/>
      </c>
      <c r="K10" s="138" t="str">
        <f t="shared" si="35"/>
        <v/>
      </c>
      <c r="L10" s="138" t="str">
        <f t="shared" si="36"/>
        <v/>
      </c>
      <c r="M10" s="138" t="str">
        <f t="shared" si="37"/>
        <v/>
      </c>
      <c r="N10" s="138" t="str">
        <f t="shared" si="38"/>
        <v/>
      </c>
      <c r="O10" s="138" t="str">
        <f t="shared" si="39"/>
        <v/>
      </c>
      <c r="P10" s="138" t="str">
        <f t="shared" si="40"/>
        <v/>
      </c>
      <c r="Q10" s="43" t="str">
        <f t="shared" si="41"/>
        <v/>
      </c>
      <c r="R10" s="7">
        <v>3</v>
      </c>
      <c r="AA10" s="294"/>
      <c r="AB10" s="136"/>
      <c r="AC10" s="124" t="s">
        <v>2</v>
      </c>
      <c r="AD10" s="125"/>
      <c r="AE10" s="60">
        <f>SUMIFS(経費計算シート!$J$3:$J$498,経費計算シート!$L$3:$L$498,月別集計表!$R10,経費計算シート!$B$3:$B$498,AE$2)</f>
        <v>0</v>
      </c>
      <c r="AF10" s="60">
        <f>SUMIFS(経費計算シート!$J$3:$J$498,経費計算シート!$L$3:$L$498,月別集計表!$R10,経費計算シート!$B$3:$B$498,AF$2)</f>
        <v>0</v>
      </c>
      <c r="AG10" s="60">
        <f>SUMIFS(経費計算シート!$J$3:$J$498,経費計算シート!$L$3:$L$498,月別集計表!$R10,経費計算シート!$B$3:$B$498,AG$2)</f>
        <v>0</v>
      </c>
      <c r="AH10" s="60">
        <f>SUMIFS(経費計算シート!$J$3:$J$498,経費計算シート!$L$3:$L$498,月別集計表!$R10,経費計算シート!$B$3:$B$498,AH$2)</f>
        <v>0</v>
      </c>
      <c r="AI10" s="60">
        <f>SUMIFS(経費計算シート!$J$3:$J$498,経費計算シート!$L$3:$L$498,月別集計表!$R10,経費計算シート!$B$3:$B$498,AI$2)</f>
        <v>0</v>
      </c>
      <c r="AJ10" s="60">
        <f>SUMIFS(経費計算シート!$J$3:$J$498,経費計算シート!$L$3:$L$498,月別集計表!$R10,経費計算シート!$B$3:$B$498,AJ$2)</f>
        <v>0</v>
      </c>
      <c r="AK10" s="60">
        <f>SUMIFS(経費計算シート!$J$3:$J$498,経費計算シート!$L$3:$L$498,月別集計表!$R10,経費計算シート!$B$3:$B$498,AK$2)</f>
        <v>0</v>
      </c>
      <c r="AL10" s="60">
        <f>SUMIFS(経費計算シート!$J$3:$J$498,経費計算シート!$L$3:$L$498,月別集計表!$R10,経費計算シート!$B$3:$B$498,AL$2)</f>
        <v>0</v>
      </c>
      <c r="AM10" s="60">
        <f>SUMIFS(経費計算シート!$J$3:$J$498,経費計算シート!$L$3:$L$498,月別集計表!$R10,経費計算シート!$B$3:$B$498,AM$2)</f>
        <v>0</v>
      </c>
      <c r="AN10" s="60">
        <f>SUMIFS(経費計算シート!$J$3:$J$498,経費計算シート!$L$3:$L$498,月別集計表!$R10,経費計算シート!$B$3:$B$498,AN$2)</f>
        <v>0</v>
      </c>
      <c r="AO10" s="60">
        <f>SUMIFS(経費計算シート!$J$3:$J$498,経費計算シート!$L$3:$L$498,月別集計表!$R10,経費計算シート!$B$3:$B$498,AO$2)</f>
        <v>0</v>
      </c>
      <c r="AP10" s="60">
        <f>SUMIFS(経費計算シート!$J$3:$J$498,経費計算シート!$L$3:$L$498,月別集計表!$R10,経費計算シート!$B$3:$B$498,AP$2)</f>
        <v>0</v>
      </c>
      <c r="AQ10" s="38">
        <f t="shared" si="28"/>
        <v>0</v>
      </c>
      <c r="AR10" s="7">
        <v>3</v>
      </c>
    </row>
    <row r="11" spans="1:44" ht="18.95" customHeight="1">
      <c r="A11" s="294"/>
      <c r="B11" s="99"/>
      <c r="C11" s="124" t="s">
        <v>3</v>
      </c>
      <c r="D11" s="125"/>
      <c r="E11" s="138" t="str">
        <f t="shared" si="29"/>
        <v/>
      </c>
      <c r="F11" s="138" t="str">
        <f t="shared" si="30"/>
        <v/>
      </c>
      <c r="G11" s="138" t="str">
        <f t="shared" si="31"/>
        <v/>
      </c>
      <c r="H11" s="138" t="str">
        <f t="shared" si="32"/>
        <v/>
      </c>
      <c r="I11" s="138" t="str">
        <f t="shared" si="33"/>
        <v/>
      </c>
      <c r="J11" s="138" t="str">
        <f t="shared" si="34"/>
        <v/>
      </c>
      <c r="K11" s="138" t="str">
        <f t="shared" si="35"/>
        <v/>
      </c>
      <c r="L11" s="138" t="str">
        <f t="shared" si="36"/>
        <v/>
      </c>
      <c r="M11" s="138" t="str">
        <f t="shared" si="37"/>
        <v/>
      </c>
      <c r="N11" s="138" t="str">
        <f t="shared" si="38"/>
        <v/>
      </c>
      <c r="O11" s="138" t="str">
        <f t="shared" si="39"/>
        <v/>
      </c>
      <c r="P11" s="138" t="str">
        <f t="shared" si="40"/>
        <v/>
      </c>
      <c r="Q11" s="43" t="str">
        <f t="shared" si="41"/>
        <v/>
      </c>
      <c r="R11" s="7">
        <v>4</v>
      </c>
      <c r="AA11" s="294"/>
      <c r="AB11" s="136"/>
      <c r="AC11" s="124" t="s">
        <v>3</v>
      </c>
      <c r="AD11" s="125"/>
      <c r="AE11" s="60">
        <f>SUMIFS(経費計算シート!$J$3:$J$498,経費計算シート!$L$3:$L$498,月別集計表!$R11,経費計算シート!$B$3:$B$498,AE$2)</f>
        <v>0</v>
      </c>
      <c r="AF11" s="60">
        <f>SUMIFS(経費計算シート!$J$3:$J$498,経費計算シート!$L$3:$L$498,月別集計表!$R11,経費計算シート!$B$3:$B$498,AF$2)</f>
        <v>0</v>
      </c>
      <c r="AG11" s="60">
        <f>SUMIFS(経費計算シート!$J$3:$J$498,経費計算シート!$L$3:$L$498,月別集計表!$R11,経費計算シート!$B$3:$B$498,AG$2)</f>
        <v>0</v>
      </c>
      <c r="AH11" s="60">
        <f>SUMIFS(経費計算シート!$J$3:$J$498,経費計算シート!$L$3:$L$498,月別集計表!$R11,経費計算シート!$B$3:$B$498,AH$2)</f>
        <v>0</v>
      </c>
      <c r="AI11" s="60">
        <f>SUMIFS(経費計算シート!$J$3:$J$498,経費計算シート!$L$3:$L$498,月別集計表!$R11,経費計算シート!$B$3:$B$498,AI$2)</f>
        <v>0</v>
      </c>
      <c r="AJ11" s="60">
        <f>SUMIFS(経費計算シート!$J$3:$J$498,経費計算シート!$L$3:$L$498,月別集計表!$R11,経費計算シート!$B$3:$B$498,AJ$2)</f>
        <v>0</v>
      </c>
      <c r="AK11" s="60">
        <f>SUMIFS(経費計算シート!$J$3:$J$498,経費計算シート!$L$3:$L$498,月別集計表!$R11,経費計算シート!$B$3:$B$498,AK$2)</f>
        <v>0</v>
      </c>
      <c r="AL11" s="60">
        <f>SUMIFS(経費計算シート!$J$3:$J$498,経費計算シート!$L$3:$L$498,月別集計表!$R11,経費計算シート!$B$3:$B$498,AL$2)</f>
        <v>0</v>
      </c>
      <c r="AM11" s="60">
        <f>SUMIFS(経費計算シート!$J$3:$J$498,経費計算シート!$L$3:$L$498,月別集計表!$R11,経費計算シート!$B$3:$B$498,AM$2)</f>
        <v>0</v>
      </c>
      <c r="AN11" s="60">
        <f>SUMIFS(経費計算シート!$J$3:$J$498,経費計算シート!$L$3:$L$498,月別集計表!$R11,経費計算シート!$B$3:$B$498,AN$2)</f>
        <v>0</v>
      </c>
      <c r="AO11" s="60">
        <f>SUMIFS(経費計算シート!$J$3:$J$498,経費計算シート!$L$3:$L$498,月別集計表!$R11,経費計算シート!$B$3:$B$498,AO$2)</f>
        <v>0</v>
      </c>
      <c r="AP11" s="60">
        <f>SUMIFS(経費計算シート!$J$3:$J$498,経費計算シート!$L$3:$L$498,月別集計表!$R11,経費計算シート!$B$3:$B$498,AP$2)</f>
        <v>0</v>
      </c>
      <c r="AQ11" s="38">
        <f t="shared" si="28"/>
        <v>0</v>
      </c>
      <c r="AR11" s="7">
        <v>4</v>
      </c>
    </row>
    <row r="12" spans="1:44" ht="18.95" customHeight="1">
      <c r="A12" s="294"/>
      <c r="B12" s="99"/>
      <c r="C12" s="124" t="s">
        <v>4</v>
      </c>
      <c r="D12" s="125"/>
      <c r="E12" s="138" t="str">
        <f t="shared" si="29"/>
        <v/>
      </c>
      <c r="F12" s="138" t="str">
        <f t="shared" si="30"/>
        <v/>
      </c>
      <c r="G12" s="138" t="str">
        <f t="shared" si="31"/>
        <v/>
      </c>
      <c r="H12" s="138" t="str">
        <f t="shared" si="32"/>
        <v/>
      </c>
      <c r="I12" s="138" t="str">
        <f t="shared" si="33"/>
        <v/>
      </c>
      <c r="J12" s="138" t="str">
        <f t="shared" si="34"/>
        <v/>
      </c>
      <c r="K12" s="138" t="str">
        <f t="shared" si="35"/>
        <v/>
      </c>
      <c r="L12" s="138" t="str">
        <f t="shared" si="36"/>
        <v/>
      </c>
      <c r="M12" s="138" t="str">
        <f t="shared" si="37"/>
        <v/>
      </c>
      <c r="N12" s="138" t="str">
        <f t="shared" si="38"/>
        <v/>
      </c>
      <c r="O12" s="138" t="str">
        <f t="shared" si="39"/>
        <v/>
      </c>
      <c r="P12" s="138" t="str">
        <f t="shared" si="40"/>
        <v/>
      </c>
      <c r="Q12" s="43" t="str">
        <f t="shared" si="41"/>
        <v/>
      </c>
      <c r="R12" s="7">
        <v>5</v>
      </c>
      <c r="AA12" s="294"/>
      <c r="AB12" s="136"/>
      <c r="AC12" s="124" t="s">
        <v>4</v>
      </c>
      <c r="AD12" s="125"/>
      <c r="AE12" s="60">
        <f>SUMIFS(経費計算シート!$J$3:$J$498,経費計算シート!$L$3:$L$498,月別集計表!$R12,経費計算シート!$B$3:$B$498,AE$2)</f>
        <v>0</v>
      </c>
      <c r="AF12" s="60">
        <f>SUMIFS(経費計算シート!$J$3:$J$498,経費計算シート!$L$3:$L$498,月別集計表!$R12,経費計算シート!$B$3:$B$498,AF$2)</f>
        <v>0</v>
      </c>
      <c r="AG12" s="60">
        <f>SUMIFS(経費計算シート!$J$3:$J$498,経費計算シート!$L$3:$L$498,月別集計表!$R12,経費計算シート!$B$3:$B$498,AG$2)</f>
        <v>0</v>
      </c>
      <c r="AH12" s="60">
        <f>SUMIFS(経費計算シート!$J$3:$J$498,経費計算シート!$L$3:$L$498,月別集計表!$R12,経費計算シート!$B$3:$B$498,AH$2)</f>
        <v>0</v>
      </c>
      <c r="AI12" s="60">
        <f>SUMIFS(経費計算シート!$J$3:$J$498,経費計算シート!$L$3:$L$498,月別集計表!$R12,経費計算シート!$B$3:$B$498,AI$2)</f>
        <v>0</v>
      </c>
      <c r="AJ12" s="60">
        <f>SUMIFS(経費計算シート!$J$3:$J$498,経費計算シート!$L$3:$L$498,月別集計表!$R12,経費計算シート!$B$3:$B$498,AJ$2)</f>
        <v>0</v>
      </c>
      <c r="AK12" s="60">
        <f>SUMIFS(経費計算シート!$J$3:$J$498,経費計算シート!$L$3:$L$498,月別集計表!$R12,経費計算シート!$B$3:$B$498,AK$2)</f>
        <v>0</v>
      </c>
      <c r="AL12" s="60">
        <f>SUMIFS(経費計算シート!$J$3:$J$498,経費計算シート!$L$3:$L$498,月別集計表!$R12,経費計算シート!$B$3:$B$498,AL$2)</f>
        <v>0</v>
      </c>
      <c r="AM12" s="60">
        <f>SUMIFS(経費計算シート!$J$3:$J$498,経費計算シート!$L$3:$L$498,月別集計表!$R12,経費計算シート!$B$3:$B$498,AM$2)</f>
        <v>0</v>
      </c>
      <c r="AN12" s="60">
        <f>SUMIFS(経費計算シート!$J$3:$J$498,経費計算シート!$L$3:$L$498,月別集計表!$R12,経費計算シート!$B$3:$B$498,AN$2)</f>
        <v>0</v>
      </c>
      <c r="AO12" s="60">
        <f>SUMIFS(経費計算シート!$J$3:$J$498,経費計算シート!$L$3:$L$498,月別集計表!$R12,経費計算シート!$B$3:$B$498,AO$2)</f>
        <v>0</v>
      </c>
      <c r="AP12" s="60">
        <f>SUMIFS(経費計算シート!$J$3:$J$498,経費計算シート!$L$3:$L$498,月別集計表!$R12,経費計算シート!$B$3:$B$498,AP$2)</f>
        <v>0</v>
      </c>
      <c r="AQ12" s="38">
        <f t="shared" si="28"/>
        <v>0</v>
      </c>
      <c r="AR12" s="7">
        <v>5</v>
      </c>
    </row>
    <row r="13" spans="1:44" ht="18.95" customHeight="1">
      <c r="A13" s="294"/>
      <c r="B13" s="99"/>
      <c r="C13" s="124" t="s">
        <v>5</v>
      </c>
      <c r="D13" s="125"/>
      <c r="E13" s="138" t="str">
        <f t="shared" si="29"/>
        <v/>
      </c>
      <c r="F13" s="138" t="str">
        <f t="shared" si="30"/>
        <v/>
      </c>
      <c r="G13" s="138" t="str">
        <f t="shared" si="31"/>
        <v/>
      </c>
      <c r="H13" s="138" t="str">
        <f t="shared" si="32"/>
        <v/>
      </c>
      <c r="I13" s="138" t="str">
        <f t="shared" si="33"/>
        <v/>
      </c>
      <c r="J13" s="138" t="str">
        <f t="shared" si="34"/>
        <v/>
      </c>
      <c r="K13" s="138" t="str">
        <f t="shared" si="35"/>
        <v/>
      </c>
      <c r="L13" s="138" t="str">
        <f t="shared" si="36"/>
        <v/>
      </c>
      <c r="M13" s="138" t="str">
        <f t="shared" si="37"/>
        <v/>
      </c>
      <c r="N13" s="138" t="str">
        <f t="shared" si="38"/>
        <v/>
      </c>
      <c r="O13" s="138" t="str">
        <f t="shared" si="39"/>
        <v/>
      </c>
      <c r="P13" s="138" t="str">
        <f t="shared" si="40"/>
        <v/>
      </c>
      <c r="Q13" s="43" t="str">
        <f t="shared" si="41"/>
        <v/>
      </c>
      <c r="R13" s="7">
        <v>6</v>
      </c>
      <c r="AA13" s="294"/>
      <c r="AB13" s="136"/>
      <c r="AC13" s="124" t="s">
        <v>5</v>
      </c>
      <c r="AD13" s="125"/>
      <c r="AE13" s="60">
        <f>SUMIFS(経費計算シート!$J$3:$J$498,経費計算シート!$L$3:$L$498,月別集計表!$R13,経費計算シート!$B$3:$B$498,AE$2)</f>
        <v>0</v>
      </c>
      <c r="AF13" s="60">
        <f>SUMIFS(経費計算シート!$J$3:$J$498,経費計算シート!$L$3:$L$498,月別集計表!$R13,経費計算シート!$B$3:$B$498,AF$2)</f>
        <v>0</v>
      </c>
      <c r="AG13" s="60">
        <f>SUMIFS(経費計算シート!$J$3:$J$498,経費計算シート!$L$3:$L$498,月別集計表!$R13,経費計算シート!$B$3:$B$498,AG$2)</f>
        <v>0</v>
      </c>
      <c r="AH13" s="60">
        <f>SUMIFS(経費計算シート!$J$3:$J$498,経費計算シート!$L$3:$L$498,月別集計表!$R13,経費計算シート!$B$3:$B$498,AH$2)</f>
        <v>0</v>
      </c>
      <c r="AI13" s="60">
        <f>SUMIFS(経費計算シート!$J$3:$J$498,経費計算シート!$L$3:$L$498,月別集計表!$R13,経費計算シート!$B$3:$B$498,AI$2)</f>
        <v>0</v>
      </c>
      <c r="AJ13" s="60">
        <f>SUMIFS(経費計算シート!$J$3:$J$498,経費計算シート!$L$3:$L$498,月別集計表!$R13,経費計算シート!$B$3:$B$498,AJ$2)</f>
        <v>0</v>
      </c>
      <c r="AK13" s="60">
        <f>SUMIFS(経費計算シート!$J$3:$J$498,経費計算シート!$L$3:$L$498,月別集計表!$R13,経費計算シート!$B$3:$B$498,AK$2)</f>
        <v>0</v>
      </c>
      <c r="AL13" s="60">
        <f>SUMIFS(経費計算シート!$J$3:$J$498,経費計算シート!$L$3:$L$498,月別集計表!$R13,経費計算シート!$B$3:$B$498,AL$2)</f>
        <v>0</v>
      </c>
      <c r="AM13" s="60">
        <f>SUMIFS(経費計算シート!$J$3:$J$498,経費計算シート!$L$3:$L$498,月別集計表!$R13,経費計算シート!$B$3:$B$498,AM$2)</f>
        <v>0</v>
      </c>
      <c r="AN13" s="60">
        <f>SUMIFS(経費計算シート!$J$3:$J$498,経費計算シート!$L$3:$L$498,月別集計表!$R13,経費計算シート!$B$3:$B$498,AN$2)</f>
        <v>0</v>
      </c>
      <c r="AO13" s="60">
        <f>SUMIFS(経費計算シート!$J$3:$J$498,経費計算シート!$L$3:$L$498,月別集計表!$R13,経費計算シート!$B$3:$B$498,AO$2)</f>
        <v>0</v>
      </c>
      <c r="AP13" s="60">
        <f>SUMIFS(経費計算シート!$J$3:$J$498,経費計算シート!$L$3:$L$498,月別集計表!$R13,経費計算シート!$B$3:$B$498,AP$2)</f>
        <v>0</v>
      </c>
      <c r="AQ13" s="38">
        <f t="shared" si="28"/>
        <v>0</v>
      </c>
      <c r="AR13" s="7">
        <v>6</v>
      </c>
    </row>
    <row r="14" spans="1:44" ht="18.95" customHeight="1">
      <c r="A14" s="294"/>
      <c r="B14" s="99"/>
      <c r="C14" s="124" t="s">
        <v>6</v>
      </c>
      <c r="D14" s="125"/>
      <c r="E14" s="138" t="str">
        <f t="shared" si="29"/>
        <v/>
      </c>
      <c r="F14" s="138" t="str">
        <f t="shared" si="30"/>
        <v/>
      </c>
      <c r="G14" s="138" t="str">
        <f t="shared" si="31"/>
        <v/>
      </c>
      <c r="H14" s="138" t="str">
        <f t="shared" si="32"/>
        <v/>
      </c>
      <c r="I14" s="138" t="str">
        <f t="shared" si="33"/>
        <v/>
      </c>
      <c r="J14" s="138" t="str">
        <f t="shared" si="34"/>
        <v/>
      </c>
      <c r="K14" s="138" t="str">
        <f t="shared" si="35"/>
        <v/>
      </c>
      <c r="L14" s="138" t="str">
        <f t="shared" si="36"/>
        <v/>
      </c>
      <c r="M14" s="138" t="str">
        <f t="shared" si="37"/>
        <v/>
      </c>
      <c r="N14" s="138" t="str">
        <f t="shared" si="38"/>
        <v/>
      </c>
      <c r="O14" s="138" t="str">
        <f t="shared" si="39"/>
        <v/>
      </c>
      <c r="P14" s="138" t="str">
        <f t="shared" si="40"/>
        <v/>
      </c>
      <c r="Q14" s="43" t="str">
        <f t="shared" si="41"/>
        <v/>
      </c>
      <c r="R14" s="7">
        <v>7</v>
      </c>
      <c r="AA14" s="294"/>
      <c r="AB14" s="136"/>
      <c r="AC14" s="124" t="s">
        <v>6</v>
      </c>
      <c r="AD14" s="125"/>
      <c r="AE14" s="60">
        <f>SUMIFS(経費計算シート!$J$3:$J$498,経費計算シート!$L$3:$L$498,月別集計表!$R14,経費計算シート!$B$3:$B$498,AE$2)</f>
        <v>0</v>
      </c>
      <c r="AF14" s="60">
        <f>SUMIFS(経費計算シート!$J$3:$J$498,経費計算シート!$L$3:$L$498,月別集計表!$R14,経費計算シート!$B$3:$B$498,AF$2)</f>
        <v>0</v>
      </c>
      <c r="AG14" s="60">
        <f>SUMIFS(経費計算シート!$J$3:$J$498,経費計算シート!$L$3:$L$498,月別集計表!$R14,経費計算シート!$B$3:$B$498,AG$2)</f>
        <v>0</v>
      </c>
      <c r="AH14" s="60">
        <f>SUMIFS(経費計算シート!$J$3:$J$498,経費計算シート!$L$3:$L$498,月別集計表!$R14,経費計算シート!$B$3:$B$498,AH$2)</f>
        <v>0</v>
      </c>
      <c r="AI14" s="60">
        <f>SUMIFS(経費計算シート!$J$3:$J$498,経費計算シート!$L$3:$L$498,月別集計表!$R14,経費計算シート!$B$3:$B$498,AI$2)</f>
        <v>0</v>
      </c>
      <c r="AJ14" s="60">
        <f>SUMIFS(経費計算シート!$J$3:$J$498,経費計算シート!$L$3:$L$498,月別集計表!$R14,経費計算シート!$B$3:$B$498,AJ$2)</f>
        <v>0</v>
      </c>
      <c r="AK14" s="60">
        <f>SUMIFS(経費計算シート!$J$3:$J$498,経費計算シート!$L$3:$L$498,月別集計表!$R14,経費計算シート!$B$3:$B$498,AK$2)</f>
        <v>0</v>
      </c>
      <c r="AL14" s="60">
        <f>SUMIFS(経費計算シート!$J$3:$J$498,経費計算シート!$L$3:$L$498,月別集計表!$R14,経費計算シート!$B$3:$B$498,AL$2)</f>
        <v>0</v>
      </c>
      <c r="AM14" s="60">
        <f>SUMIFS(経費計算シート!$J$3:$J$498,経費計算シート!$L$3:$L$498,月別集計表!$R14,経費計算シート!$B$3:$B$498,AM$2)</f>
        <v>0</v>
      </c>
      <c r="AN14" s="60">
        <f>SUMIFS(経費計算シート!$J$3:$J$498,経費計算シート!$L$3:$L$498,月別集計表!$R14,経費計算シート!$B$3:$B$498,AN$2)</f>
        <v>0</v>
      </c>
      <c r="AO14" s="60">
        <f>SUMIFS(経費計算シート!$J$3:$J$498,経費計算シート!$L$3:$L$498,月別集計表!$R14,経費計算シート!$B$3:$B$498,AO$2)</f>
        <v>0</v>
      </c>
      <c r="AP14" s="60">
        <f>SUMIFS(経費計算シート!$J$3:$J$498,経費計算シート!$L$3:$L$498,月別集計表!$R14,経費計算シート!$B$3:$B$498,AP$2)</f>
        <v>0</v>
      </c>
      <c r="AQ14" s="38">
        <f t="shared" si="28"/>
        <v>0</v>
      </c>
      <c r="AR14" s="7">
        <v>7</v>
      </c>
    </row>
    <row r="15" spans="1:44" ht="18.95" customHeight="1">
      <c r="A15" s="294"/>
      <c r="B15" s="99"/>
      <c r="C15" s="124" t="s">
        <v>7</v>
      </c>
      <c r="D15" s="125"/>
      <c r="E15" s="138" t="str">
        <f t="shared" si="29"/>
        <v/>
      </c>
      <c r="F15" s="138" t="str">
        <f t="shared" si="30"/>
        <v/>
      </c>
      <c r="G15" s="138" t="str">
        <f t="shared" si="31"/>
        <v/>
      </c>
      <c r="H15" s="138" t="str">
        <f t="shared" si="32"/>
        <v/>
      </c>
      <c r="I15" s="138" t="str">
        <f t="shared" si="33"/>
        <v/>
      </c>
      <c r="J15" s="138" t="str">
        <f t="shared" si="34"/>
        <v/>
      </c>
      <c r="K15" s="138" t="str">
        <f t="shared" si="35"/>
        <v/>
      </c>
      <c r="L15" s="138" t="str">
        <f t="shared" si="36"/>
        <v/>
      </c>
      <c r="M15" s="138" t="str">
        <f t="shared" si="37"/>
        <v/>
      </c>
      <c r="N15" s="138" t="str">
        <f t="shared" si="38"/>
        <v/>
      </c>
      <c r="O15" s="138" t="str">
        <f t="shared" si="39"/>
        <v/>
      </c>
      <c r="P15" s="138" t="str">
        <f t="shared" si="40"/>
        <v/>
      </c>
      <c r="Q15" s="43" t="str">
        <f t="shared" si="41"/>
        <v/>
      </c>
      <c r="R15" s="7">
        <v>8</v>
      </c>
      <c r="AA15" s="294"/>
      <c r="AB15" s="136"/>
      <c r="AC15" s="124" t="s">
        <v>7</v>
      </c>
      <c r="AD15" s="125"/>
      <c r="AE15" s="60">
        <f>SUMIFS(経費計算シート!$J$3:$J$498,経費計算シート!$L$3:$L$498,月別集計表!$R15,経費計算シート!$B$3:$B$498,AE$2)</f>
        <v>0</v>
      </c>
      <c r="AF15" s="60">
        <f>SUMIFS(経費計算シート!$J$3:$J$498,経費計算シート!$L$3:$L$498,月別集計表!$R15,経費計算シート!$B$3:$B$498,AF$2)</f>
        <v>0</v>
      </c>
      <c r="AG15" s="60">
        <f>SUMIFS(経費計算シート!$J$3:$J$498,経費計算シート!$L$3:$L$498,月別集計表!$R15,経費計算シート!$B$3:$B$498,AG$2)</f>
        <v>0</v>
      </c>
      <c r="AH15" s="60">
        <f>SUMIFS(経費計算シート!$J$3:$J$498,経費計算シート!$L$3:$L$498,月別集計表!$R15,経費計算シート!$B$3:$B$498,AH$2)</f>
        <v>0</v>
      </c>
      <c r="AI15" s="60">
        <f>SUMIFS(経費計算シート!$J$3:$J$498,経費計算シート!$L$3:$L$498,月別集計表!$R15,経費計算シート!$B$3:$B$498,AI$2)</f>
        <v>0</v>
      </c>
      <c r="AJ15" s="60">
        <f>SUMIFS(経費計算シート!$J$3:$J$498,経費計算シート!$L$3:$L$498,月別集計表!$R15,経費計算シート!$B$3:$B$498,AJ$2)</f>
        <v>0</v>
      </c>
      <c r="AK15" s="60">
        <f>SUMIFS(経費計算シート!$J$3:$J$498,経費計算シート!$L$3:$L$498,月別集計表!$R15,経費計算シート!$B$3:$B$498,AK$2)</f>
        <v>0</v>
      </c>
      <c r="AL15" s="60">
        <f>SUMIFS(経費計算シート!$J$3:$J$498,経費計算シート!$L$3:$L$498,月別集計表!$R15,経費計算シート!$B$3:$B$498,AL$2)</f>
        <v>0</v>
      </c>
      <c r="AM15" s="60">
        <f>SUMIFS(経費計算シート!$J$3:$J$498,経費計算シート!$L$3:$L$498,月別集計表!$R15,経費計算シート!$B$3:$B$498,AM$2)</f>
        <v>0</v>
      </c>
      <c r="AN15" s="60">
        <f>SUMIFS(経費計算シート!$J$3:$J$498,経費計算シート!$L$3:$L$498,月別集計表!$R15,経費計算シート!$B$3:$B$498,AN$2)</f>
        <v>0</v>
      </c>
      <c r="AO15" s="60">
        <f>SUMIFS(経費計算シート!$J$3:$J$498,経費計算シート!$L$3:$L$498,月別集計表!$R15,経費計算シート!$B$3:$B$498,AO$2)</f>
        <v>0</v>
      </c>
      <c r="AP15" s="60">
        <f>SUMIFS(経費計算シート!$J$3:$J$498,経費計算シート!$L$3:$L$498,月別集計表!$R15,経費計算シート!$B$3:$B$498,AP$2)</f>
        <v>0</v>
      </c>
      <c r="AQ15" s="38">
        <f t="shared" si="28"/>
        <v>0</v>
      </c>
      <c r="AR15" s="7">
        <v>8</v>
      </c>
    </row>
    <row r="16" spans="1:44" ht="18.95" customHeight="1">
      <c r="A16" s="294"/>
      <c r="B16" s="99"/>
      <c r="C16" s="124" t="s">
        <v>8</v>
      </c>
      <c r="D16" s="125"/>
      <c r="E16" s="138" t="str">
        <f t="shared" si="29"/>
        <v/>
      </c>
      <c r="F16" s="138" t="str">
        <f t="shared" si="30"/>
        <v/>
      </c>
      <c r="G16" s="138" t="str">
        <f t="shared" si="31"/>
        <v/>
      </c>
      <c r="H16" s="138" t="str">
        <f t="shared" si="32"/>
        <v/>
      </c>
      <c r="I16" s="138" t="str">
        <f t="shared" si="33"/>
        <v/>
      </c>
      <c r="J16" s="138" t="str">
        <f t="shared" si="34"/>
        <v/>
      </c>
      <c r="K16" s="138" t="str">
        <f t="shared" si="35"/>
        <v/>
      </c>
      <c r="L16" s="138" t="str">
        <f t="shared" si="36"/>
        <v/>
      </c>
      <c r="M16" s="138" t="str">
        <f t="shared" si="37"/>
        <v/>
      </c>
      <c r="N16" s="138" t="str">
        <f t="shared" si="38"/>
        <v/>
      </c>
      <c r="O16" s="138" t="str">
        <f t="shared" si="39"/>
        <v/>
      </c>
      <c r="P16" s="138" t="str">
        <f t="shared" si="40"/>
        <v/>
      </c>
      <c r="Q16" s="43" t="str">
        <f t="shared" si="41"/>
        <v/>
      </c>
      <c r="R16" s="7">
        <v>9</v>
      </c>
      <c r="AA16" s="294"/>
      <c r="AB16" s="136"/>
      <c r="AC16" s="124" t="s">
        <v>8</v>
      </c>
      <c r="AD16" s="125"/>
      <c r="AE16" s="60">
        <f>SUMIFS(経費計算シート!$J$3:$J$498,経費計算シート!$L$3:$L$498,月別集計表!$R16,経費計算シート!$B$3:$B$498,AE$2)</f>
        <v>0</v>
      </c>
      <c r="AF16" s="60">
        <f>SUMIFS(経費計算シート!$J$3:$J$498,経費計算シート!$L$3:$L$498,月別集計表!$R16,経費計算シート!$B$3:$B$498,AF$2)</f>
        <v>0</v>
      </c>
      <c r="AG16" s="60">
        <f>SUMIFS(経費計算シート!$J$3:$J$498,経費計算シート!$L$3:$L$498,月別集計表!$R16,経費計算シート!$B$3:$B$498,AG$2)</f>
        <v>0</v>
      </c>
      <c r="AH16" s="60">
        <f>SUMIFS(経費計算シート!$J$3:$J$498,経費計算シート!$L$3:$L$498,月別集計表!$R16,経費計算シート!$B$3:$B$498,AH$2)</f>
        <v>0</v>
      </c>
      <c r="AI16" s="60">
        <f>SUMIFS(経費計算シート!$J$3:$J$498,経費計算シート!$L$3:$L$498,月別集計表!$R16,経費計算シート!$B$3:$B$498,AI$2)</f>
        <v>0</v>
      </c>
      <c r="AJ16" s="60">
        <f>SUMIFS(経費計算シート!$J$3:$J$498,経費計算シート!$L$3:$L$498,月別集計表!$R16,経費計算シート!$B$3:$B$498,AJ$2)</f>
        <v>0</v>
      </c>
      <c r="AK16" s="60">
        <f>SUMIFS(経費計算シート!$J$3:$J$498,経費計算シート!$L$3:$L$498,月別集計表!$R16,経費計算シート!$B$3:$B$498,AK$2)</f>
        <v>0</v>
      </c>
      <c r="AL16" s="60">
        <f>SUMIFS(経費計算シート!$J$3:$J$498,経費計算シート!$L$3:$L$498,月別集計表!$R16,経費計算シート!$B$3:$B$498,AL$2)</f>
        <v>0</v>
      </c>
      <c r="AM16" s="60">
        <f>SUMIFS(経費計算シート!$J$3:$J$498,経費計算シート!$L$3:$L$498,月別集計表!$R16,経費計算シート!$B$3:$B$498,AM$2)</f>
        <v>0</v>
      </c>
      <c r="AN16" s="60">
        <f>SUMIFS(経費計算シート!$J$3:$J$498,経費計算シート!$L$3:$L$498,月別集計表!$R16,経費計算シート!$B$3:$B$498,AN$2)</f>
        <v>0</v>
      </c>
      <c r="AO16" s="60">
        <f>SUMIFS(経費計算シート!$J$3:$J$498,経費計算シート!$L$3:$L$498,月別集計表!$R16,経費計算シート!$B$3:$B$498,AO$2)</f>
        <v>0</v>
      </c>
      <c r="AP16" s="60">
        <f>SUMIFS(経費計算シート!$J$3:$J$498,経費計算シート!$L$3:$L$498,月別集計表!$R16,経費計算シート!$B$3:$B$498,AP$2)</f>
        <v>0</v>
      </c>
      <c r="AQ16" s="38">
        <f t="shared" si="28"/>
        <v>0</v>
      </c>
      <c r="AR16" s="7">
        <v>9</v>
      </c>
    </row>
    <row r="17" spans="1:44" ht="18.95" customHeight="1">
      <c r="A17" s="294"/>
      <c r="B17" s="99"/>
      <c r="C17" s="124" t="s">
        <v>9</v>
      </c>
      <c r="D17" s="125"/>
      <c r="E17" s="138" t="str">
        <f t="shared" si="29"/>
        <v/>
      </c>
      <c r="F17" s="138" t="str">
        <f t="shared" si="30"/>
        <v/>
      </c>
      <c r="G17" s="138" t="str">
        <f t="shared" si="31"/>
        <v/>
      </c>
      <c r="H17" s="138" t="str">
        <f t="shared" si="32"/>
        <v/>
      </c>
      <c r="I17" s="138" t="str">
        <f t="shared" si="33"/>
        <v/>
      </c>
      <c r="J17" s="138" t="str">
        <f t="shared" si="34"/>
        <v/>
      </c>
      <c r="K17" s="138" t="str">
        <f t="shared" si="35"/>
        <v/>
      </c>
      <c r="L17" s="138" t="str">
        <f t="shared" si="36"/>
        <v/>
      </c>
      <c r="M17" s="138" t="str">
        <f t="shared" si="37"/>
        <v/>
      </c>
      <c r="N17" s="138" t="str">
        <f t="shared" si="38"/>
        <v/>
      </c>
      <c r="O17" s="138" t="str">
        <f t="shared" si="39"/>
        <v/>
      </c>
      <c r="P17" s="138" t="str">
        <f t="shared" si="40"/>
        <v/>
      </c>
      <c r="Q17" s="43" t="str">
        <f t="shared" si="41"/>
        <v/>
      </c>
      <c r="R17" s="7">
        <v>10</v>
      </c>
      <c r="AA17" s="294"/>
      <c r="AB17" s="136"/>
      <c r="AC17" s="124" t="s">
        <v>9</v>
      </c>
      <c r="AD17" s="125"/>
      <c r="AE17" s="60">
        <f>SUMIFS(経費計算シート!$J$3:$J$498,経費計算シート!$L$3:$L$498,月別集計表!$R17,経費計算シート!$B$3:$B$498,AE$2)</f>
        <v>0</v>
      </c>
      <c r="AF17" s="60">
        <f>SUMIFS(経費計算シート!$J$3:$J$498,経費計算シート!$L$3:$L$498,月別集計表!$R17,経費計算シート!$B$3:$B$498,AF$2)</f>
        <v>0</v>
      </c>
      <c r="AG17" s="60">
        <f>SUMIFS(経費計算シート!$J$3:$J$498,経費計算シート!$L$3:$L$498,月別集計表!$R17,経費計算シート!$B$3:$B$498,AG$2)</f>
        <v>0</v>
      </c>
      <c r="AH17" s="60">
        <f>SUMIFS(経費計算シート!$J$3:$J$498,経費計算シート!$L$3:$L$498,月別集計表!$R17,経費計算シート!$B$3:$B$498,AH$2)</f>
        <v>0</v>
      </c>
      <c r="AI17" s="60">
        <f>SUMIFS(経費計算シート!$J$3:$J$498,経費計算シート!$L$3:$L$498,月別集計表!$R17,経費計算シート!$B$3:$B$498,AI$2)</f>
        <v>0</v>
      </c>
      <c r="AJ17" s="60">
        <f>SUMIFS(経費計算シート!$J$3:$J$498,経費計算シート!$L$3:$L$498,月別集計表!$R17,経費計算シート!$B$3:$B$498,AJ$2)</f>
        <v>0</v>
      </c>
      <c r="AK17" s="60">
        <f>SUMIFS(経費計算シート!$J$3:$J$498,経費計算シート!$L$3:$L$498,月別集計表!$R17,経費計算シート!$B$3:$B$498,AK$2)</f>
        <v>0</v>
      </c>
      <c r="AL17" s="60">
        <f>SUMIFS(経費計算シート!$J$3:$J$498,経費計算シート!$L$3:$L$498,月別集計表!$R17,経費計算シート!$B$3:$B$498,AL$2)</f>
        <v>0</v>
      </c>
      <c r="AM17" s="60">
        <f>SUMIFS(経費計算シート!$J$3:$J$498,経費計算シート!$L$3:$L$498,月別集計表!$R17,経費計算シート!$B$3:$B$498,AM$2)</f>
        <v>0</v>
      </c>
      <c r="AN17" s="60">
        <f>SUMIFS(経費計算シート!$J$3:$J$498,経費計算シート!$L$3:$L$498,月別集計表!$R17,経費計算シート!$B$3:$B$498,AN$2)</f>
        <v>0</v>
      </c>
      <c r="AO17" s="60">
        <f>SUMIFS(経費計算シート!$J$3:$J$498,経費計算シート!$L$3:$L$498,月別集計表!$R17,経費計算シート!$B$3:$B$498,AO$2)</f>
        <v>0</v>
      </c>
      <c r="AP17" s="60">
        <f>SUMIFS(経費計算シート!$J$3:$J$498,経費計算シート!$L$3:$L$498,月別集計表!$R17,経費計算シート!$B$3:$B$498,AP$2)</f>
        <v>0</v>
      </c>
      <c r="AQ17" s="38">
        <f t="shared" si="28"/>
        <v>0</v>
      </c>
      <c r="AR17" s="7">
        <v>10</v>
      </c>
    </row>
    <row r="18" spans="1:44" ht="18.95" customHeight="1">
      <c r="A18" s="294"/>
      <c r="B18" s="99"/>
      <c r="C18" s="124" t="s">
        <v>10</v>
      </c>
      <c r="D18" s="125"/>
      <c r="E18" s="138" t="str">
        <f t="shared" si="29"/>
        <v/>
      </c>
      <c r="F18" s="138" t="str">
        <f t="shared" si="30"/>
        <v/>
      </c>
      <c r="G18" s="138" t="str">
        <f t="shared" si="31"/>
        <v/>
      </c>
      <c r="H18" s="138" t="str">
        <f t="shared" si="32"/>
        <v/>
      </c>
      <c r="I18" s="138" t="str">
        <f t="shared" si="33"/>
        <v/>
      </c>
      <c r="J18" s="138" t="str">
        <f t="shared" si="34"/>
        <v/>
      </c>
      <c r="K18" s="138" t="str">
        <f t="shared" si="35"/>
        <v/>
      </c>
      <c r="L18" s="138" t="str">
        <f t="shared" si="36"/>
        <v/>
      </c>
      <c r="M18" s="138" t="str">
        <f t="shared" si="37"/>
        <v/>
      </c>
      <c r="N18" s="138" t="str">
        <f t="shared" si="38"/>
        <v/>
      </c>
      <c r="O18" s="138" t="str">
        <f t="shared" si="39"/>
        <v/>
      </c>
      <c r="P18" s="138" t="str">
        <f t="shared" si="40"/>
        <v/>
      </c>
      <c r="Q18" s="43" t="str">
        <f t="shared" si="41"/>
        <v/>
      </c>
      <c r="R18" s="7">
        <v>11</v>
      </c>
      <c r="AA18" s="294"/>
      <c r="AB18" s="136"/>
      <c r="AC18" s="124" t="s">
        <v>10</v>
      </c>
      <c r="AD18" s="125"/>
      <c r="AE18" s="60">
        <f>SUMIFS(経費計算シート!$J$3:$J$498,経費計算シート!$L$3:$L$498,月別集計表!$R18,経費計算シート!$B$3:$B$498,AE$2)</f>
        <v>0</v>
      </c>
      <c r="AF18" s="60">
        <f>SUMIFS(経費計算シート!$J$3:$J$498,経費計算シート!$L$3:$L$498,月別集計表!$R18,経費計算シート!$B$3:$B$498,AF$2)</f>
        <v>0</v>
      </c>
      <c r="AG18" s="60">
        <f>SUMIFS(経費計算シート!$J$3:$J$498,経費計算シート!$L$3:$L$498,月別集計表!$R18,経費計算シート!$B$3:$B$498,AG$2)</f>
        <v>0</v>
      </c>
      <c r="AH18" s="60">
        <f>SUMIFS(経費計算シート!$J$3:$J$498,経費計算シート!$L$3:$L$498,月別集計表!$R18,経費計算シート!$B$3:$B$498,AH$2)</f>
        <v>0</v>
      </c>
      <c r="AI18" s="60">
        <f>SUMIFS(経費計算シート!$J$3:$J$498,経費計算シート!$L$3:$L$498,月別集計表!$R18,経費計算シート!$B$3:$B$498,AI$2)</f>
        <v>0</v>
      </c>
      <c r="AJ18" s="60">
        <f>SUMIFS(経費計算シート!$J$3:$J$498,経費計算シート!$L$3:$L$498,月別集計表!$R18,経費計算シート!$B$3:$B$498,AJ$2)</f>
        <v>0</v>
      </c>
      <c r="AK18" s="60">
        <f>SUMIFS(経費計算シート!$J$3:$J$498,経費計算シート!$L$3:$L$498,月別集計表!$R18,経費計算シート!$B$3:$B$498,AK$2)</f>
        <v>0</v>
      </c>
      <c r="AL18" s="60">
        <f>SUMIFS(経費計算シート!$J$3:$J$498,経費計算シート!$L$3:$L$498,月別集計表!$R18,経費計算シート!$B$3:$B$498,AL$2)</f>
        <v>0</v>
      </c>
      <c r="AM18" s="60">
        <f>SUMIFS(経費計算シート!$J$3:$J$498,経費計算シート!$L$3:$L$498,月別集計表!$R18,経費計算シート!$B$3:$B$498,AM$2)</f>
        <v>0</v>
      </c>
      <c r="AN18" s="60">
        <f>SUMIFS(経費計算シート!$J$3:$J$498,経費計算シート!$L$3:$L$498,月別集計表!$R18,経費計算シート!$B$3:$B$498,AN$2)</f>
        <v>0</v>
      </c>
      <c r="AO18" s="60">
        <f>SUMIFS(経費計算シート!$J$3:$J$498,経費計算シート!$L$3:$L$498,月別集計表!$R18,経費計算シート!$B$3:$B$498,AO$2)</f>
        <v>0</v>
      </c>
      <c r="AP18" s="60">
        <f>SUMIFS(経費計算シート!$J$3:$J$498,経費計算シート!$L$3:$L$498,月別集計表!$R18,経費計算シート!$B$3:$B$498,AP$2)</f>
        <v>0</v>
      </c>
      <c r="AQ18" s="38">
        <f t="shared" si="28"/>
        <v>0</v>
      </c>
      <c r="AR18" s="7">
        <v>11</v>
      </c>
    </row>
    <row r="19" spans="1:44" ht="18.95" customHeight="1">
      <c r="A19" s="294"/>
      <c r="B19" s="99"/>
      <c r="C19" s="124" t="s">
        <v>11</v>
      </c>
      <c r="D19" s="125"/>
      <c r="E19" s="138" t="str">
        <f t="shared" si="29"/>
        <v/>
      </c>
      <c r="F19" s="138" t="str">
        <f t="shared" si="30"/>
        <v/>
      </c>
      <c r="G19" s="138" t="str">
        <f t="shared" si="31"/>
        <v/>
      </c>
      <c r="H19" s="138" t="str">
        <f t="shared" si="32"/>
        <v/>
      </c>
      <c r="I19" s="138" t="str">
        <f t="shared" si="33"/>
        <v/>
      </c>
      <c r="J19" s="138" t="str">
        <f t="shared" si="34"/>
        <v/>
      </c>
      <c r="K19" s="138" t="str">
        <f t="shared" si="35"/>
        <v/>
      </c>
      <c r="L19" s="138" t="str">
        <f t="shared" si="36"/>
        <v/>
      </c>
      <c r="M19" s="138" t="str">
        <f t="shared" si="37"/>
        <v/>
      </c>
      <c r="N19" s="138" t="str">
        <f t="shared" si="38"/>
        <v/>
      </c>
      <c r="O19" s="138" t="str">
        <f t="shared" si="39"/>
        <v/>
      </c>
      <c r="P19" s="138" t="str">
        <f t="shared" si="40"/>
        <v/>
      </c>
      <c r="Q19" s="43" t="str">
        <f t="shared" si="41"/>
        <v/>
      </c>
      <c r="R19" s="7">
        <v>12</v>
      </c>
      <c r="AA19" s="294"/>
      <c r="AB19" s="136"/>
      <c r="AC19" s="124" t="s">
        <v>11</v>
      </c>
      <c r="AD19" s="125"/>
      <c r="AE19" s="60">
        <f>SUMIFS(経費計算シート!$J$3:$J$498,経費計算シート!$L$3:$L$498,月別集計表!$R19,経費計算シート!$B$3:$B$498,AE$2)</f>
        <v>0</v>
      </c>
      <c r="AF19" s="60">
        <f>SUMIFS(経費計算シート!$J$3:$J$498,経費計算シート!$L$3:$L$498,月別集計表!$R19,経費計算シート!$B$3:$B$498,AF$2)</f>
        <v>0</v>
      </c>
      <c r="AG19" s="60">
        <f>SUMIFS(経費計算シート!$J$3:$J$498,経費計算シート!$L$3:$L$498,月別集計表!$R19,経費計算シート!$B$3:$B$498,AG$2)</f>
        <v>0</v>
      </c>
      <c r="AH19" s="60">
        <f>SUMIFS(経費計算シート!$J$3:$J$498,経費計算シート!$L$3:$L$498,月別集計表!$R19,経費計算シート!$B$3:$B$498,AH$2)</f>
        <v>0</v>
      </c>
      <c r="AI19" s="60">
        <f>SUMIFS(経費計算シート!$J$3:$J$498,経費計算シート!$L$3:$L$498,月別集計表!$R19,経費計算シート!$B$3:$B$498,AI$2)</f>
        <v>0</v>
      </c>
      <c r="AJ19" s="60">
        <f>SUMIFS(経費計算シート!$J$3:$J$498,経費計算シート!$L$3:$L$498,月別集計表!$R19,経費計算シート!$B$3:$B$498,AJ$2)</f>
        <v>0</v>
      </c>
      <c r="AK19" s="60">
        <f>SUMIFS(経費計算シート!$J$3:$J$498,経費計算シート!$L$3:$L$498,月別集計表!$R19,経費計算シート!$B$3:$B$498,AK$2)</f>
        <v>0</v>
      </c>
      <c r="AL19" s="60">
        <f>SUMIFS(経費計算シート!$J$3:$J$498,経費計算シート!$L$3:$L$498,月別集計表!$R19,経費計算シート!$B$3:$B$498,AL$2)</f>
        <v>0</v>
      </c>
      <c r="AM19" s="60">
        <f>SUMIFS(経費計算シート!$J$3:$J$498,経費計算シート!$L$3:$L$498,月別集計表!$R19,経費計算シート!$B$3:$B$498,AM$2)</f>
        <v>0</v>
      </c>
      <c r="AN19" s="60">
        <f>SUMIFS(経費計算シート!$J$3:$J$498,経費計算シート!$L$3:$L$498,月別集計表!$R19,経費計算シート!$B$3:$B$498,AN$2)</f>
        <v>0</v>
      </c>
      <c r="AO19" s="60">
        <f>SUMIFS(経費計算シート!$J$3:$J$498,経費計算シート!$L$3:$L$498,月別集計表!$R19,経費計算シート!$B$3:$B$498,AO$2)</f>
        <v>0</v>
      </c>
      <c r="AP19" s="60">
        <f>SUMIFS(経費計算シート!$J$3:$J$498,経費計算シート!$L$3:$L$498,月別集計表!$R19,経費計算シート!$B$3:$B$498,AP$2)</f>
        <v>0</v>
      </c>
      <c r="AQ19" s="38">
        <f t="shared" si="28"/>
        <v>0</v>
      </c>
      <c r="AR19" s="7">
        <v>12</v>
      </c>
    </row>
    <row r="20" spans="1:44" ht="18.95" customHeight="1">
      <c r="A20" s="294"/>
      <c r="B20" s="99"/>
      <c r="C20" s="124" t="s">
        <v>12</v>
      </c>
      <c r="D20" s="125"/>
      <c r="E20" s="138" t="str">
        <f t="shared" si="29"/>
        <v/>
      </c>
      <c r="F20" s="138" t="str">
        <f t="shared" si="30"/>
        <v/>
      </c>
      <c r="G20" s="138" t="str">
        <f t="shared" si="31"/>
        <v/>
      </c>
      <c r="H20" s="138" t="str">
        <f t="shared" si="32"/>
        <v/>
      </c>
      <c r="I20" s="138" t="str">
        <f t="shared" si="33"/>
        <v/>
      </c>
      <c r="J20" s="138" t="str">
        <f t="shared" si="34"/>
        <v/>
      </c>
      <c r="K20" s="138" t="str">
        <f t="shared" si="35"/>
        <v/>
      </c>
      <c r="L20" s="138" t="str">
        <f t="shared" si="36"/>
        <v/>
      </c>
      <c r="M20" s="138" t="str">
        <f t="shared" si="37"/>
        <v/>
      </c>
      <c r="N20" s="138" t="str">
        <f t="shared" si="38"/>
        <v/>
      </c>
      <c r="O20" s="138" t="str">
        <f t="shared" si="39"/>
        <v/>
      </c>
      <c r="P20" s="138" t="str">
        <f t="shared" si="40"/>
        <v/>
      </c>
      <c r="Q20" s="43" t="str">
        <f t="shared" si="41"/>
        <v/>
      </c>
      <c r="R20" s="7">
        <v>13</v>
      </c>
      <c r="AA20" s="294"/>
      <c r="AB20" s="136"/>
      <c r="AC20" s="124" t="s">
        <v>12</v>
      </c>
      <c r="AD20" s="125"/>
      <c r="AE20" s="60">
        <f>SUMIFS(経費計算シート!$J$3:$J$498,経費計算シート!$L$3:$L$498,月別集計表!$R20,経費計算シート!$B$3:$B$498,AE$2)</f>
        <v>0</v>
      </c>
      <c r="AF20" s="60">
        <f>SUMIFS(経費計算シート!$J$3:$J$498,経費計算シート!$L$3:$L$498,月別集計表!$R20,経費計算シート!$B$3:$B$498,AF$2)</f>
        <v>0</v>
      </c>
      <c r="AG20" s="60">
        <f>SUMIFS(経費計算シート!$J$3:$J$498,経費計算シート!$L$3:$L$498,月別集計表!$R20,経費計算シート!$B$3:$B$498,AG$2)</f>
        <v>0</v>
      </c>
      <c r="AH20" s="60">
        <f>SUMIFS(経費計算シート!$J$3:$J$498,経費計算シート!$L$3:$L$498,月別集計表!$R20,経費計算シート!$B$3:$B$498,AH$2)</f>
        <v>0</v>
      </c>
      <c r="AI20" s="60">
        <f>SUMIFS(経費計算シート!$J$3:$J$498,経費計算シート!$L$3:$L$498,月別集計表!$R20,経費計算シート!$B$3:$B$498,AI$2)</f>
        <v>0</v>
      </c>
      <c r="AJ20" s="60">
        <f>SUMIFS(経費計算シート!$J$3:$J$498,経費計算シート!$L$3:$L$498,月別集計表!$R20,経費計算シート!$B$3:$B$498,AJ$2)</f>
        <v>0</v>
      </c>
      <c r="AK20" s="60">
        <f>SUMIFS(経費計算シート!$J$3:$J$498,経費計算シート!$L$3:$L$498,月別集計表!$R20,経費計算シート!$B$3:$B$498,AK$2)</f>
        <v>0</v>
      </c>
      <c r="AL20" s="60">
        <f>SUMIFS(経費計算シート!$J$3:$J$498,経費計算シート!$L$3:$L$498,月別集計表!$R20,経費計算シート!$B$3:$B$498,AL$2)</f>
        <v>0</v>
      </c>
      <c r="AM20" s="60">
        <f>SUMIFS(経費計算シート!$J$3:$J$498,経費計算シート!$L$3:$L$498,月別集計表!$R20,経費計算シート!$B$3:$B$498,AM$2)</f>
        <v>0</v>
      </c>
      <c r="AN20" s="60">
        <f>SUMIFS(経費計算シート!$J$3:$J$498,経費計算シート!$L$3:$L$498,月別集計表!$R20,経費計算シート!$B$3:$B$498,AN$2)</f>
        <v>0</v>
      </c>
      <c r="AO20" s="60">
        <f>SUMIFS(経費計算シート!$J$3:$J$498,経費計算シート!$L$3:$L$498,月別集計表!$R20,経費計算シート!$B$3:$B$498,AO$2)</f>
        <v>0</v>
      </c>
      <c r="AP20" s="60">
        <f>SUMIFS(経費計算シート!$J$3:$J$498,経費計算シート!$L$3:$L$498,月別集計表!$R20,経費計算シート!$B$3:$B$498,AP$2)</f>
        <v>0</v>
      </c>
      <c r="AQ20" s="38">
        <f t="shared" si="28"/>
        <v>0</v>
      </c>
      <c r="AR20" s="7">
        <v>13</v>
      </c>
    </row>
    <row r="21" spans="1:44" ht="18.95" customHeight="1">
      <c r="A21" s="294"/>
      <c r="B21" s="99"/>
      <c r="C21" s="124" t="s">
        <v>13</v>
      </c>
      <c r="D21" s="125"/>
      <c r="E21" s="138" t="str">
        <f t="shared" si="29"/>
        <v/>
      </c>
      <c r="F21" s="138" t="str">
        <f t="shared" si="30"/>
        <v/>
      </c>
      <c r="G21" s="138" t="str">
        <f t="shared" si="31"/>
        <v/>
      </c>
      <c r="H21" s="138" t="str">
        <f t="shared" si="32"/>
        <v/>
      </c>
      <c r="I21" s="138" t="str">
        <f t="shared" si="33"/>
        <v/>
      </c>
      <c r="J21" s="138" t="str">
        <f t="shared" si="34"/>
        <v/>
      </c>
      <c r="K21" s="138" t="str">
        <f t="shared" si="35"/>
        <v/>
      </c>
      <c r="L21" s="138" t="str">
        <f t="shared" si="36"/>
        <v/>
      </c>
      <c r="M21" s="138" t="str">
        <f t="shared" si="37"/>
        <v/>
      </c>
      <c r="N21" s="138" t="str">
        <f t="shared" si="38"/>
        <v/>
      </c>
      <c r="O21" s="138" t="str">
        <f t="shared" si="39"/>
        <v/>
      </c>
      <c r="P21" s="138" t="str">
        <f t="shared" si="40"/>
        <v/>
      </c>
      <c r="Q21" s="43" t="str">
        <f t="shared" si="41"/>
        <v/>
      </c>
      <c r="R21" s="7">
        <v>14</v>
      </c>
      <c r="AA21" s="294"/>
      <c r="AB21" s="136"/>
      <c r="AC21" s="124" t="s">
        <v>13</v>
      </c>
      <c r="AD21" s="125"/>
      <c r="AE21" s="60">
        <f>SUMIFS(経費計算シート!$J$3:$J$498,経費計算シート!$L$3:$L$498,月別集計表!$R21,経費計算シート!$B$3:$B$498,AE$2)</f>
        <v>0</v>
      </c>
      <c r="AF21" s="60">
        <f>SUMIFS(経費計算シート!$J$3:$J$498,経費計算シート!$L$3:$L$498,月別集計表!$R21,経費計算シート!$B$3:$B$498,AF$2)</f>
        <v>0</v>
      </c>
      <c r="AG21" s="60">
        <f>SUMIFS(経費計算シート!$J$3:$J$498,経費計算シート!$L$3:$L$498,月別集計表!$R21,経費計算シート!$B$3:$B$498,AG$2)</f>
        <v>0</v>
      </c>
      <c r="AH21" s="60">
        <f>SUMIFS(経費計算シート!$J$3:$J$498,経費計算シート!$L$3:$L$498,月別集計表!$R21,経費計算シート!$B$3:$B$498,AH$2)</f>
        <v>0</v>
      </c>
      <c r="AI21" s="60">
        <f>SUMIFS(経費計算シート!$J$3:$J$498,経費計算シート!$L$3:$L$498,月別集計表!$R21,経費計算シート!$B$3:$B$498,AI$2)</f>
        <v>0</v>
      </c>
      <c r="AJ21" s="60">
        <f>SUMIFS(経費計算シート!$J$3:$J$498,経費計算シート!$L$3:$L$498,月別集計表!$R21,経費計算シート!$B$3:$B$498,AJ$2)</f>
        <v>0</v>
      </c>
      <c r="AK21" s="60">
        <f>SUMIFS(経費計算シート!$J$3:$J$498,経費計算シート!$L$3:$L$498,月別集計表!$R21,経費計算シート!$B$3:$B$498,AK$2)</f>
        <v>0</v>
      </c>
      <c r="AL21" s="60">
        <f>SUMIFS(経費計算シート!$J$3:$J$498,経費計算シート!$L$3:$L$498,月別集計表!$R21,経費計算シート!$B$3:$B$498,AL$2)</f>
        <v>0</v>
      </c>
      <c r="AM21" s="60">
        <f>SUMIFS(経費計算シート!$J$3:$J$498,経費計算シート!$L$3:$L$498,月別集計表!$R21,経費計算シート!$B$3:$B$498,AM$2)</f>
        <v>0</v>
      </c>
      <c r="AN21" s="60">
        <f>SUMIFS(経費計算シート!$J$3:$J$498,経費計算シート!$L$3:$L$498,月別集計表!$R21,経費計算シート!$B$3:$B$498,AN$2)</f>
        <v>0</v>
      </c>
      <c r="AO21" s="60">
        <f>SUMIFS(経費計算シート!$J$3:$J$498,経費計算シート!$L$3:$L$498,月別集計表!$R21,経費計算シート!$B$3:$B$498,AO$2)</f>
        <v>0</v>
      </c>
      <c r="AP21" s="60">
        <f>SUMIFS(経費計算シート!$J$3:$J$498,経費計算シート!$L$3:$L$498,月別集計表!$R21,経費計算シート!$B$3:$B$498,AP$2)</f>
        <v>0</v>
      </c>
      <c r="AQ21" s="38">
        <f t="shared" si="28"/>
        <v>0</v>
      </c>
      <c r="AR21" s="7">
        <v>14</v>
      </c>
    </row>
    <row r="22" spans="1:44" ht="18.95" customHeight="1">
      <c r="A22" s="294"/>
      <c r="B22" s="292" t="s">
        <v>14</v>
      </c>
      <c r="C22" s="293"/>
      <c r="D22" s="285"/>
      <c r="E22" s="138" t="str">
        <f t="shared" si="29"/>
        <v/>
      </c>
      <c r="F22" s="138" t="str">
        <f t="shared" si="30"/>
        <v/>
      </c>
      <c r="G22" s="138" t="str">
        <f t="shared" si="31"/>
        <v/>
      </c>
      <c r="H22" s="138" t="str">
        <f t="shared" si="32"/>
        <v/>
      </c>
      <c r="I22" s="138" t="str">
        <f t="shared" si="33"/>
        <v/>
      </c>
      <c r="J22" s="138" t="str">
        <f t="shared" si="34"/>
        <v/>
      </c>
      <c r="K22" s="138" t="str">
        <f t="shared" si="35"/>
        <v/>
      </c>
      <c r="L22" s="138" t="str">
        <f t="shared" si="36"/>
        <v/>
      </c>
      <c r="M22" s="138" t="str">
        <f t="shared" si="37"/>
        <v/>
      </c>
      <c r="N22" s="138" t="str">
        <f t="shared" si="38"/>
        <v/>
      </c>
      <c r="O22" s="138" t="str">
        <f t="shared" si="39"/>
        <v/>
      </c>
      <c r="P22" s="138" t="str">
        <f t="shared" si="40"/>
        <v/>
      </c>
      <c r="Q22" s="43" t="str">
        <f t="shared" si="41"/>
        <v/>
      </c>
      <c r="R22" s="7">
        <v>15</v>
      </c>
      <c r="AA22" s="294"/>
      <c r="AB22" s="292" t="s">
        <v>14</v>
      </c>
      <c r="AC22" s="293"/>
      <c r="AD22" s="285"/>
      <c r="AE22" s="60">
        <f>SUMIFS(経費計算シート!$J$3:$J$498,経費計算シート!$L$3:$L$498,月別集計表!$R22,経費計算シート!$B$3:$B$498,AE$2)</f>
        <v>0</v>
      </c>
      <c r="AF22" s="60">
        <f>SUMIFS(経費計算シート!$J$3:$J$498,経費計算シート!$L$3:$L$498,月別集計表!$R22,経費計算シート!$B$3:$B$498,AF$2)</f>
        <v>0</v>
      </c>
      <c r="AG22" s="60">
        <f>SUMIFS(経費計算シート!$J$3:$J$498,経費計算シート!$L$3:$L$498,月別集計表!$R22,経費計算シート!$B$3:$B$498,AG$2)</f>
        <v>0</v>
      </c>
      <c r="AH22" s="60">
        <f>SUMIFS(経費計算シート!$J$3:$J$498,経費計算シート!$L$3:$L$498,月別集計表!$R22,経費計算シート!$B$3:$B$498,AH$2)</f>
        <v>0</v>
      </c>
      <c r="AI22" s="60">
        <f>SUMIFS(経費計算シート!$J$3:$J$498,経費計算シート!$L$3:$L$498,月別集計表!$R22,経費計算シート!$B$3:$B$498,AI$2)</f>
        <v>0</v>
      </c>
      <c r="AJ22" s="60">
        <f>SUMIFS(経費計算シート!$J$3:$J$498,経費計算シート!$L$3:$L$498,月別集計表!$R22,経費計算シート!$B$3:$B$498,AJ$2)</f>
        <v>0</v>
      </c>
      <c r="AK22" s="60">
        <f>SUMIFS(経費計算シート!$J$3:$J$498,経費計算シート!$L$3:$L$498,月別集計表!$R22,経費計算シート!$B$3:$B$498,AK$2)</f>
        <v>0</v>
      </c>
      <c r="AL22" s="60">
        <f>SUMIFS(経費計算シート!$J$3:$J$498,経費計算シート!$L$3:$L$498,月別集計表!$R22,経費計算シート!$B$3:$B$498,AL$2)</f>
        <v>0</v>
      </c>
      <c r="AM22" s="60">
        <f>SUMIFS(経費計算シート!$J$3:$J$498,経費計算シート!$L$3:$L$498,月別集計表!$R22,経費計算シート!$B$3:$B$498,AM$2)</f>
        <v>0</v>
      </c>
      <c r="AN22" s="60">
        <f>SUMIFS(経費計算シート!$J$3:$J$498,経費計算シート!$L$3:$L$498,月別集計表!$R22,経費計算シート!$B$3:$B$498,AN$2)</f>
        <v>0</v>
      </c>
      <c r="AO22" s="60">
        <f>SUMIFS(経費計算シート!$J$3:$J$498,経費計算シート!$L$3:$L$498,月別集計表!$R22,経費計算シート!$B$3:$B$498,AO$2)</f>
        <v>0</v>
      </c>
      <c r="AP22" s="60">
        <f>SUMIFS(経費計算シート!$J$3:$J$498,経費計算シート!$L$3:$L$498,月別集計表!$R22,経費計算シート!$B$3:$B$498,AP$2)</f>
        <v>0</v>
      </c>
      <c r="AQ22" s="38">
        <f t="shared" si="28"/>
        <v>0</v>
      </c>
      <c r="AR22" s="7">
        <v>15</v>
      </c>
    </row>
    <row r="23" spans="1:44" ht="18.95" customHeight="1">
      <c r="A23" s="294"/>
      <c r="B23" s="99"/>
      <c r="C23" s="124" t="s">
        <v>15</v>
      </c>
      <c r="D23" s="125"/>
      <c r="E23" s="138" t="str">
        <f t="shared" si="29"/>
        <v/>
      </c>
      <c r="F23" s="138" t="str">
        <f t="shared" si="30"/>
        <v/>
      </c>
      <c r="G23" s="138" t="str">
        <f t="shared" si="31"/>
        <v/>
      </c>
      <c r="H23" s="138" t="str">
        <f t="shared" si="32"/>
        <v/>
      </c>
      <c r="I23" s="138" t="str">
        <f t="shared" si="33"/>
        <v/>
      </c>
      <c r="J23" s="138" t="str">
        <f t="shared" si="34"/>
        <v/>
      </c>
      <c r="K23" s="138" t="str">
        <f t="shared" si="35"/>
        <v/>
      </c>
      <c r="L23" s="138" t="str">
        <f t="shared" si="36"/>
        <v/>
      </c>
      <c r="M23" s="138" t="str">
        <f t="shared" si="37"/>
        <v/>
      </c>
      <c r="N23" s="138" t="str">
        <f t="shared" si="38"/>
        <v/>
      </c>
      <c r="O23" s="138" t="str">
        <f t="shared" si="39"/>
        <v/>
      </c>
      <c r="P23" s="138" t="str">
        <f t="shared" si="40"/>
        <v/>
      </c>
      <c r="Q23" s="43" t="str">
        <f t="shared" si="41"/>
        <v/>
      </c>
      <c r="R23" s="7">
        <v>16</v>
      </c>
      <c r="AA23" s="294"/>
      <c r="AB23" s="136"/>
      <c r="AC23" s="124" t="s">
        <v>15</v>
      </c>
      <c r="AD23" s="125"/>
      <c r="AE23" s="60">
        <f>SUMIFS(経費計算シート!$J$3:$J$498,経費計算シート!$L$3:$L$498,月別集計表!$R23,経費計算シート!$B$3:$B$498,AE$2)</f>
        <v>0</v>
      </c>
      <c r="AF23" s="60">
        <f>SUMIFS(経費計算シート!$J$3:$J$498,経費計算シート!$L$3:$L$498,月別集計表!$R23,経費計算シート!$B$3:$B$498,AF$2)</f>
        <v>0</v>
      </c>
      <c r="AG23" s="60">
        <f>SUMIFS(経費計算シート!$J$3:$J$498,経費計算シート!$L$3:$L$498,月別集計表!$R23,経費計算シート!$B$3:$B$498,AG$2)</f>
        <v>0</v>
      </c>
      <c r="AH23" s="60">
        <f>SUMIFS(経費計算シート!$J$3:$J$498,経費計算シート!$L$3:$L$498,月別集計表!$R23,経費計算シート!$B$3:$B$498,AH$2)</f>
        <v>0</v>
      </c>
      <c r="AI23" s="60">
        <f>SUMIFS(経費計算シート!$J$3:$J$498,経費計算シート!$L$3:$L$498,月別集計表!$R23,経費計算シート!$B$3:$B$498,AI$2)</f>
        <v>0</v>
      </c>
      <c r="AJ23" s="60">
        <f>SUMIFS(経費計算シート!$J$3:$J$498,経費計算シート!$L$3:$L$498,月別集計表!$R23,経費計算シート!$B$3:$B$498,AJ$2)</f>
        <v>0</v>
      </c>
      <c r="AK23" s="60">
        <f>SUMIFS(経費計算シート!$J$3:$J$498,経費計算シート!$L$3:$L$498,月別集計表!$R23,経費計算シート!$B$3:$B$498,AK$2)</f>
        <v>0</v>
      </c>
      <c r="AL23" s="60">
        <f>SUMIFS(経費計算シート!$J$3:$J$498,経費計算シート!$L$3:$L$498,月別集計表!$R23,経費計算シート!$B$3:$B$498,AL$2)</f>
        <v>0</v>
      </c>
      <c r="AM23" s="60">
        <f>SUMIFS(経費計算シート!$J$3:$J$498,経費計算シート!$L$3:$L$498,月別集計表!$R23,経費計算シート!$B$3:$B$498,AM$2)</f>
        <v>0</v>
      </c>
      <c r="AN23" s="60">
        <f>SUMIFS(経費計算シート!$J$3:$J$498,経費計算シート!$L$3:$L$498,月別集計表!$R23,経費計算シート!$B$3:$B$498,AN$2)</f>
        <v>0</v>
      </c>
      <c r="AO23" s="60">
        <f>SUMIFS(経費計算シート!$J$3:$J$498,経費計算シート!$L$3:$L$498,月別集計表!$R23,経費計算シート!$B$3:$B$498,AO$2)</f>
        <v>0</v>
      </c>
      <c r="AP23" s="60">
        <f>SUMIFS(経費計算シート!$J$3:$J$498,経費計算シート!$L$3:$L$498,月別集計表!$R23,経費計算シート!$B$3:$B$498,AP$2)</f>
        <v>0</v>
      </c>
      <c r="AQ23" s="38">
        <f t="shared" si="28"/>
        <v>0</v>
      </c>
      <c r="AR23" s="7">
        <v>16</v>
      </c>
    </row>
    <row r="24" spans="1:44" ht="18.95" customHeight="1">
      <c r="A24" s="294"/>
      <c r="B24" s="99"/>
      <c r="C24" s="124" t="s">
        <v>16</v>
      </c>
      <c r="D24" s="125"/>
      <c r="E24" s="138" t="str">
        <f t="shared" si="29"/>
        <v/>
      </c>
      <c r="F24" s="138" t="str">
        <f t="shared" si="30"/>
        <v/>
      </c>
      <c r="G24" s="138" t="str">
        <f t="shared" si="31"/>
        <v/>
      </c>
      <c r="H24" s="138" t="str">
        <f t="shared" si="32"/>
        <v/>
      </c>
      <c r="I24" s="138" t="str">
        <f t="shared" si="33"/>
        <v/>
      </c>
      <c r="J24" s="138" t="str">
        <f t="shared" si="34"/>
        <v/>
      </c>
      <c r="K24" s="138" t="str">
        <f t="shared" si="35"/>
        <v/>
      </c>
      <c r="L24" s="138" t="str">
        <f t="shared" si="36"/>
        <v/>
      </c>
      <c r="M24" s="138" t="str">
        <f t="shared" si="37"/>
        <v/>
      </c>
      <c r="N24" s="138" t="str">
        <f t="shared" si="38"/>
        <v/>
      </c>
      <c r="O24" s="138" t="str">
        <f t="shared" si="39"/>
        <v/>
      </c>
      <c r="P24" s="138" t="str">
        <f t="shared" si="40"/>
        <v/>
      </c>
      <c r="Q24" s="43" t="str">
        <f t="shared" si="41"/>
        <v/>
      </c>
      <c r="R24" s="7">
        <v>17</v>
      </c>
      <c r="AA24" s="294"/>
      <c r="AB24" s="136"/>
      <c r="AC24" s="124" t="s">
        <v>16</v>
      </c>
      <c r="AD24" s="125"/>
      <c r="AE24" s="60">
        <f>SUMIFS(経費計算シート!$J$3:$J$498,経費計算シート!$L$3:$L$498,月別集計表!$R24,経費計算シート!$B$3:$B$498,AE$2)</f>
        <v>0</v>
      </c>
      <c r="AF24" s="60">
        <f>SUMIFS(経費計算シート!$J$3:$J$498,経費計算シート!$L$3:$L$498,月別集計表!$R24,経費計算シート!$B$3:$B$498,AF$2)</f>
        <v>0</v>
      </c>
      <c r="AG24" s="60">
        <f>SUMIFS(経費計算シート!$J$3:$J$498,経費計算シート!$L$3:$L$498,月別集計表!$R24,経費計算シート!$B$3:$B$498,AG$2)</f>
        <v>0</v>
      </c>
      <c r="AH24" s="60">
        <f>SUMIFS(経費計算シート!$J$3:$J$498,経費計算シート!$L$3:$L$498,月別集計表!$R24,経費計算シート!$B$3:$B$498,AH$2)</f>
        <v>0</v>
      </c>
      <c r="AI24" s="60">
        <f>SUMIFS(経費計算シート!$J$3:$J$498,経費計算シート!$L$3:$L$498,月別集計表!$R24,経費計算シート!$B$3:$B$498,AI$2)</f>
        <v>0</v>
      </c>
      <c r="AJ24" s="60">
        <f>SUMIFS(経費計算シート!$J$3:$J$498,経費計算シート!$L$3:$L$498,月別集計表!$R24,経費計算シート!$B$3:$B$498,AJ$2)</f>
        <v>0</v>
      </c>
      <c r="AK24" s="60">
        <f>SUMIFS(経費計算シート!$J$3:$J$498,経費計算シート!$L$3:$L$498,月別集計表!$R24,経費計算シート!$B$3:$B$498,AK$2)</f>
        <v>0</v>
      </c>
      <c r="AL24" s="60">
        <f>SUMIFS(経費計算シート!$J$3:$J$498,経費計算シート!$L$3:$L$498,月別集計表!$R24,経費計算シート!$B$3:$B$498,AL$2)</f>
        <v>0</v>
      </c>
      <c r="AM24" s="60">
        <f>SUMIFS(経費計算シート!$J$3:$J$498,経費計算シート!$L$3:$L$498,月別集計表!$R24,経費計算シート!$B$3:$B$498,AM$2)</f>
        <v>0</v>
      </c>
      <c r="AN24" s="60">
        <f>SUMIFS(経費計算シート!$J$3:$J$498,経費計算シート!$L$3:$L$498,月別集計表!$R24,経費計算シート!$B$3:$B$498,AN$2)</f>
        <v>0</v>
      </c>
      <c r="AO24" s="60">
        <f>SUMIFS(経費計算シート!$J$3:$J$498,経費計算シート!$L$3:$L$498,月別集計表!$R24,経費計算シート!$B$3:$B$498,AO$2)</f>
        <v>0</v>
      </c>
      <c r="AP24" s="60">
        <f>SUMIFS(経費計算シート!$J$3:$J$498,経費計算シート!$L$3:$L$498,月別集計表!$R24,経費計算シート!$B$3:$B$498,AP$2)</f>
        <v>0</v>
      </c>
      <c r="AQ24" s="38">
        <f t="shared" si="28"/>
        <v>0</v>
      </c>
      <c r="AR24" s="7">
        <v>17</v>
      </c>
    </row>
    <row r="25" spans="1:44" ht="18.95" customHeight="1">
      <c r="A25" s="294"/>
      <c r="B25" s="99"/>
      <c r="C25" s="124" t="s">
        <v>17</v>
      </c>
      <c r="D25" s="125"/>
      <c r="E25" s="138" t="str">
        <f t="shared" si="29"/>
        <v/>
      </c>
      <c r="F25" s="138" t="str">
        <f t="shared" si="30"/>
        <v/>
      </c>
      <c r="G25" s="138" t="str">
        <f t="shared" si="31"/>
        <v/>
      </c>
      <c r="H25" s="138" t="str">
        <f t="shared" si="32"/>
        <v/>
      </c>
      <c r="I25" s="138" t="str">
        <f t="shared" si="33"/>
        <v/>
      </c>
      <c r="J25" s="138" t="str">
        <f t="shared" si="34"/>
        <v/>
      </c>
      <c r="K25" s="138" t="str">
        <f t="shared" si="35"/>
        <v/>
      </c>
      <c r="L25" s="138" t="str">
        <f t="shared" si="36"/>
        <v/>
      </c>
      <c r="M25" s="138" t="str">
        <f t="shared" si="37"/>
        <v/>
      </c>
      <c r="N25" s="138" t="str">
        <f t="shared" si="38"/>
        <v/>
      </c>
      <c r="O25" s="138" t="str">
        <f t="shared" si="39"/>
        <v/>
      </c>
      <c r="P25" s="138" t="str">
        <f t="shared" si="40"/>
        <v/>
      </c>
      <c r="Q25" s="43" t="str">
        <f t="shared" si="41"/>
        <v/>
      </c>
      <c r="R25" s="7">
        <v>18</v>
      </c>
      <c r="AA25" s="294"/>
      <c r="AB25" s="136"/>
      <c r="AC25" s="124" t="s">
        <v>17</v>
      </c>
      <c r="AD25" s="125"/>
      <c r="AE25" s="60">
        <f>SUMIFS(経費計算シート!$J$3:$J$498,経費計算シート!$L$3:$L$498,月別集計表!$R25,経費計算シート!$B$3:$B$498,AE$2)</f>
        <v>0</v>
      </c>
      <c r="AF25" s="60">
        <f>SUMIFS(経費計算シート!$J$3:$J$498,経費計算シート!$L$3:$L$498,月別集計表!$R25,経費計算シート!$B$3:$B$498,AF$2)</f>
        <v>0</v>
      </c>
      <c r="AG25" s="60">
        <f>SUMIFS(経費計算シート!$J$3:$J$498,経費計算シート!$L$3:$L$498,月別集計表!$R25,経費計算シート!$B$3:$B$498,AG$2)</f>
        <v>0</v>
      </c>
      <c r="AH25" s="60">
        <f>SUMIFS(経費計算シート!$J$3:$J$498,経費計算シート!$L$3:$L$498,月別集計表!$R25,経費計算シート!$B$3:$B$498,AH$2)</f>
        <v>0</v>
      </c>
      <c r="AI25" s="60">
        <f>SUMIFS(経費計算シート!$J$3:$J$498,経費計算シート!$L$3:$L$498,月別集計表!$R25,経費計算シート!$B$3:$B$498,AI$2)</f>
        <v>0</v>
      </c>
      <c r="AJ25" s="60">
        <f>SUMIFS(経費計算シート!$J$3:$J$498,経費計算シート!$L$3:$L$498,月別集計表!$R25,経費計算シート!$B$3:$B$498,AJ$2)</f>
        <v>0</v>
      </c>
      <c r="AK25" s="60">
        <f>SUMIFS(経費計算シート!$J$3:$J$498,経費計算シート!$L$3:$L$498,月別集計表!$R25,経費計算シート!$B$3:$B$498,AK$2)</f>
        <v>0</v>
      </c>
      <c r="AL25" s="60">
        <f>SUMIFS(経費計算シート!$J$3:$J$498,経費計算シート!$L$3:$L$498,月別集計表!$R25,経費計算シート!$B$3:$B$498,AL$2)</f>
        <v>0</v>
      </c>
      <c r="AM25" s="60">
        <f>SUMIFS(経費計算シート!$J$3:$J$498,経費計算シート!$L$3:$L$498,月別集計表!$R25,経費計算シート!$B$3:$B$498,AM$2)</f>
        <v>0</v>
      </c>
      <c r="AN25" s="60">
        <f>SUMIFS(経費計算シート!$J$3:$J$498,経費計算シート!$L$3:$L$498,月別集計表!$R25,経費計算シート!$B$3:$B$498,AN$2)</f>
        <v>0</v>
      </c>
      <c r="AO25" s="60">
        <f>SUMIFS(経費計算シート!$J$3:$J$498,経費計算シート!$L$3:$L$498,月別集計表!$R25,経費計算シート!$B$3:$B$498,AO$2)</f>
        <v>0</v>
      </c>
      <c r="AP25" s="60">
        <f>SUMIFS(経費計算シート!$J$3:$J$498,経費計算シート!$L$3:$L$498,月別集計表!$R25,経費計算シート!$B$3:$B$498,AP$2)</f>
        <v>0</v>
      </c>
      <c r="AQ25" s="38">
        <f t="shared" si="28"/>
        <v>0</v>
      </c>
      <c r="AR25" s="7">
        <v>18</v>
      </c>
    </row>
    <row r="26" spans="1:44" ht="18.95" customHeight="1" thickBot="1">
      <c r="A26" s="294"/>
      <c r="B26" s="126"/>
      <c r="C26" s="127" t="s">
        <v>18</v>
      </c>
      <c r="D26" s="128"/>
      <c r="E26" s="138" t="str">
        <f t="shared" si="29"/>
        <v/>
      </c>
      <c r="F26" s="138" t="str">
        <f t="shared" si="30"/>
        <v/>
      </c>
      <c r="G26" s="138" t="str">
        <f t="shared" si="31"/>
        <v/>
      </c>
      <c r="H26" s="138" t="str">
        <f t="shared" si="32"/>
        <v/>
      </c>
      <c r="I26" s="138" t="str">
        <f t="shared" si="33"/>
        <v/>
      </c>
      <c r="J26" s="138" t="str">
        <f t="shared" si="34"/>
        <v/>
      </c>
      <c r="K26" s="138" t="str">
        <f t="shared" si="35"/>
        <v/>
      </c>
      <c r="L26" s="138" t="str">
        <f t="shared" si="36"/>
        <v/>
      </c>
      <c r="M26" s="138" t="str">
        <f t="shared" si="37"/>
        <v/>
      </c>
      <c r="N26" s="138" t="str">
        <f t="shared" si="38"/>
        <v/>
      </c>
      <c r="O26" s="138" t="str">
        <f t="shared" si="39"/>
        <v/>
      </c>
      <c r="P26" s="138" t="str">
        <f t="shared" si="40"/>
        <v/>
      </c>
      <c r="Q26" s="43" t="str">
        <f t="shared" si="41"/>
        <v/>
      </c>
      <c r="R26" s="7">
        <v>19</v>
      </c>
      <c r="AA26" s="294"/>
      <c r="AB26" s="126"/>
      <c r="AC26" s="127" t="s">
        <v>18</v>
      </c>
      <c r="AD26" s="128"/>
      <c r="AE26" s="61">
        <f>SUMIFS(経費計算シート!$J$3:$J$498,経費計算シート!$L$3:$L$498,月別集計表!$R26,経費計算シート!$B$3:$B$498,AE$2)</f>
        <v>0</v>
      </c>
      <c r="AF26" s="61">
        <f>SUMIFS(経費計算シート!$J$3:$J$498,経費計算シート!$L$3:$L$498,月別集計表!$R26,経費計算シート!$B$3:$B$498,AF$2)</f>
        <v>0</v>
      </c>
      <c r="AG26" s="61">
        <f>SUMIFS(経費計算シート!$J$3:$J$498,経費計算シート!$L$3:$L$498,月別集計表!$R26,経費計算シート!$B$3:$B$498,AG$2)</f>
        <v>0</v>
      </c>
      <c r="AH26" s="61">
        <f>SUMIFS(経費計算シート!$J$3:$J$498,経費計算シート!$L$3:$L$498,月別集計表!$R26,経費計算シート!$B$3:$B$498,AH$2)</f>
        <v>0</v>
      </c>
      <c r="AI26" s="61">
        <f>SUMIFS(経費計算シート!$J$3:$J$498,経費計算シート!$L$3:$L$498,月別集計表!$R26,経費計算シート!$B$3:$B$498,AI$2)</f>
        <v>0</v>
      </c>
      <c r="AJ26" s="61">
        <f>SUMIFS(経費計算シート!$J$3:$J$498,経費計算シート!$L$3:$L$498,月別集計表!$R26,経費計算シート!$B$3:$B$498,AJ$2)</f>
        <v>0</v>
      </c>
      <c r="AK26" s="61">
        <f>SUMIFS(経費計算シート!$J$3:$J$498,経費計算シート!$L$3:$L$498,月別集計表!$R26,経費計算シート!$B$3:$B$498,AK$2)</f>
        <v>0</v>
      </c>
      <c r="AL26" s="61">
        <f>SUMIFS(経費計算シート!$J$3:$J$498,経費計算シート!$L$3:$L$498,月別集計表!$R26,経費計算シート!$B$3:$B$498,AL$2)</f>
        <v>0</v>
      </c>
      <c r="AM26" s="61">
        <f>SUMIFS(経費計算シート!$J$3:$J$498,経費計算シート!$L$3:$L$498,月別集計表!$R26,経費計算シート!$B$3:$B$498,AM$2)</f>
        <v>0</v>
      </c>
      <c r="AN26" s="61">
        <f>SUMIFS(経費計算シート!$J$3:$J$498,経費計算シート!$L$3:$L$498,月別集計表!$R26,経費計算シート!$B$3:$B$498,AN$2)</f>
        <v>0</v>
      </c>
      <c r="AO26" s="61">
        <f>SUMIFS(経費計算シート!$J$3:$J$498,経費計算シート!$L$3:$L$498,月別集計表!$R26,経費計算シート!$B$3:$B$498,AO$2)</f>
        <v>0</v>
      </c>
      <c r="AP26" s="61">
        <f>SUMIFS(経費計算シート!$J$3:$J$498,経費計算シート!$L$3:$L$498,月別集計表!$R26,経費計算シート!$B$3:$B$498,AP$2)</f>
        <v>0</v>
      </c>
      <c r="AQ26" s="40">
        <f t="shared" si="28"/>
        <v>0</v>
      </c>
      <c r="AR26" s="7">
        <v>19</v>
      </c>
    </row>
    <row r="27" spans="1:44" ht="18.95" customHeight="1" thickBot="1">
      <c r="A27" s="295"/>
      <c r="B27" s="129"/>
      <c r="C27" s="130" t="s">
        <v>230</v>
      </c>
      <c r="D27" s="115"/>
      <c r="E27" s="44" t="str">
        <f t="shared" ref="E27" si="42">IF(AE27=0,"",AE27)</f>
        <v/>
      </c>
      <c r="F27" s="44" t="str">
        <f t="shared" ref="F27" si="43">IF(AF27=0,"",AF27)</f>
        <v/>
      </c>
      <c r="G27" s="44" t="str">
        <f t="shared" ref="G27" si="44">IF(AG27=0,"",AG27)</f>
        <v/>
      </c>
      <c r="H27" s="44" t="str">
        <f t="shared" ref="H27" si="45">IF(AH27=0,"",AH27)</f>
        <v/>
      </c>
      <c r="I27" s="44" t="str">
        <f t="shared" ref="I27" si="46">IF(AI27=0,"",AI27)</f>
        <v/>
      </c>
      <c r="J27" s="44" t="str">
        <f t="shared" ref="J27" si="47">IF(AJ27=0,"",AJ27)</f>
        <v/>
      </c>
      <c r="K27" s="44" t="str">
        <f t="shared" ref="K27" si="48">IF(AK27=0,"",AK27)</f>
        <v/>
      </c>
      <c r="L27" s="44" t="str">
        <f t="shared" ref="L27" si="49">IF(AL27=0,"",AL27)</f>
        <v/>
      </c>
      <c r="M27" s="44" t="str">
        <f t="shared" ref="M27" si="50">IF(AM27=0,"",AM27)</f>
        <v/>
      </c>
      <c r="N27" s="44" t="str">
        <f t="shared" ref="N27" si="51">IF(AN27=0,"",AN27)</f>
        <v/>
      </c>
      <c r="O27" s="44" t="str">
        <f t="shared" ref="O27" si="52">IF(AO27=0,"",AO27)</f>
        <v/>
      </c>
      <c r="P27" s="44" t="str">
        <f t="shared" ref="P27" si="53">IF(AP27=0,"",AP27)</f>
        <v/>
      </c>
      <c r="Q27" s="45" t="str">
        <f t="shared" ref="Q27" si="54">IF(AQ27=0,"",AQ27)</f>
        <v/>
      </c>
      <c r="AA27" s="295"/>
      <c r="AB27" s="129"/>
      <c r="AC27" s="130" t="s">
        <v>230</v>
      </c>
      <c r="AD27" s="115"/>
      <c r="AE27" s="44">
        <f>SUM(AE8:AE26)</f>
        <v>0</v>
      </c>
      <c r="AF27" s="44">
        <f t="shared" ref="AF27:AP27" si="55">SUM(AF8:AF26)</f>
        <v>0</v>
      </c>
      <c r="AG27" s="44">
        <f t="shared" si="55"/>
        <v>0</v>
      </c>
      <c r="AH27" s="44">
        <f t="shared" si="55"/>
        <v>0</v>
      </c>
      <c r="AI27" s="44">
        <f t="shared" si="55"/>
        <v>0</v>
      </c>
      <c r="AJ27" s="44">
        <f t="shared" si="55"/>
        <v>0</v>
      </c>
      <c r="AK27" s="44">
        <f t="shared" si="55"/>
        <v>0</v>
      </c>
      <c r="AL27" s="44">
        <f t="shared" si="55"/>
        <v>0</v>
      </c>
      <c r="AM27" s="44">
        <f t="shared" si="55"/>
        <v>0</v>
      </c>
      <c r="AN27" s="44">
        <f t="shared" si="55"/>
        <v>0</v>
      </c>
      <c r="AO27" s="44">
        <f t="shared" si="55"/>
        <v>0</v>
      </c>
      <c r="AP27" s="44">
        <f t="shared" si="55"/>
        <v>0</v>
      </c>
      <c r="AQ27" s="45">
        <f>SUM(AQ8:AQ26)</f>
        <v>0</v>
      </c>
      <c r="AR27" s="7"/>
    </row>
  </sheetData>
  <sheetProtection algorithmName="SHA-512" hashValue="yIOyj5jxbXkKUOAqM1orfGGTTOpN+c8D2v6PRO0MTC1u41/IB2CIFLT6B96ob881QrzcZDG7eUkIkCEYu//zSQ==" saltValue="/NPcPSVefbyZZ8msliDv1g==" spinCount="100000" sheet="1" objects="1" scenarios="1"/>
  <mergeCells count="6">
    <mergeCell ref="AB22:AD22"/>
    <mergeCell ref="A4:A7"/>
    <mergeCell ref="A8:A27"/>
    <mergeCell ref="B22:D22"/>
    <mergeCell ref="AA4:AA7"/>
    <mergeCell ref="AA8:AA27"/>
  </mergeCells>
  <phoneticPr fontId="2"/>
  <pageMargins left="0.39370078740157483" right="0.39370078740157483" top="0.98425196850393704" bottom="0.39370078740157483" header="0.31496062992125984" footer="0.31496062992125984"/>
  <pageSetup paperSize="9"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2:K22"/>
  <sheetViews>
    <sheetView zoomScale="85" zoomScaleNormal="85" workbookViewId="0">
      <selection activeCell="E3" sqref="E3"/>
    </sheetView>
  </sheetViews>
  <sheetFormatPr defaultRowHeight="18.75"/>
  <cols>
    <col min="1" max="1" width="5.625" style="2" customWidth="1"/>
    <col min="2" max="2" width="22.625" style="54" customWidth="1"/>
    <col min="3" max="4" width="5.625" style="2" customWidth="1"/>
    <col min="5" max="5" width="22.625" style="2" customWidth="1"/>
    <col min="6" max="7" width="5.625" style="2" customWidth="1"/>
    <col min="8" max="8" width="22.625" style="2" customWidth="1"/>
    <col min="9" max="9" width="9" style="2"/>
    <col min="10" max="10" width="9.25" style="2" bestFit="1" customWidth="1"/>
    <col min="11" max="16384" width="9" style="2"/>
  </cols>
  <sheetData>
    <row r="2" spans="1:11" s="25" customFormat="1">
      <c r="A2" s="1" t="s">
        <v>101</v>
      </c>
      <c r="B2" s="1" t="s">
        <v>99</v>
      </c>
      <c r="C2" s="48"/>
      <c r="D2" s="1" t="s">
        <v>101</v>
      </c>
      <c r="E2" s="1" t="s">
        <v>176</v>
      </c>
      <c r="G2" s="1"/>
      <c r="H2" s="1" t="s">
        <v>74</v>
      </c>
      <c r="J2" s="49"/>
      <c r="K2" s="48"/>
    </row>
    <row r="3" spans="1:11">
      <c r="A3" s="50">
        <v>1</v>
      </c>
      <c r="B3" s="51" t="s">
        <v>83</v>
      </c>
      <c r="C3" s="48"/>
      <c r="D3" s="50">
        <v>1</v>
      </c>
      <c r="E3" s="50" t="s">
        <v>32</v>
      </c>
      <c r="G3" s="50">
        <v>1</v>
      </c>
      <c r="H3" s="52" t="s">
        <v>36</v>
      </c>
      <c r="J3" s="53"/>
      <c r="K3" s="48"/>
    </row>
    <row r="4" spans="1:11">
      <c r="A4" s="50">
        <v>1</v>
      </c>
      <c r="B4" s="51" t="s">
        <v>84</v>
      </c>
      <c r="C4" s="48"/>
      <c r="D4" s="50">
        <v>2</v>
      </c>
      <c r="E4" s="50" t="s">
        <v>1</v>
      </c>
      <c r="G4" s="50">
        <v>2</v>
      </c>
      <c r="H4" s="52" t="s">
        <v>91</v>
      </c>
      <c r="J4" s="53"/>
      <c r="K4" s="48"/>
    </row>
    <row r="5" spans="1:11">
      <c r="A5" s="50">
        <v>1</v>
      </c>
      <c r="B5" s="51" t="s">
        <v>85</v>
      </c>
      <c r="C5" s="48"/>
      <c r="D5" s="50">
        <v>3</v>
      </c>
      <c r="E5" s="50" t="s">
        <v>2</v>
      </c>
      <c r="G5" s="50">
        <v>3</v>
      </c>
      <c r="H5" s="52" t="s">
        <v>90</v>
      </c>
      <c r="J5" s="53"/>
      <c r="K5" s="48"/>
    </row>
    <row r="6" spans="1:11">
      <c r="A6" s="50">
        <v>1</v>
      </c>
      <c r="B6" s="51" t="s">
        <v>96</v>
      </c>
      <c r="C6" s="48"/>
      <c r="D6" s="50">
        <v>4</v>
      </c>
      <c r="E6" s="50" t="s">
        <v>3</v>
      </c>
      <c r="J6" s="53"/>
      <c r="K6" s="48"/>
    </row>
    <row r="7" spans="1:11">
      <c r="A7" s="50">
        <v>2</v>
      </c>
      <c r="B7" s="51" t="s">
        <v>86</v>
      </c>
      <c r="C7" s="48"/>
      <c r="D7" s="50">
        <v>5</v>
      </c>
      <c r="E7" s="50" t="s">
        <v>4</v>
      </c>
      <c r="J7" s="53"/>
      <c r="K7" s="48"/>
    </row>
    <row r="8" spans="1:11">
      <c r="A8" s="50">
        <v>2</v>
      </c>
      <c r="B8" s="51" t="s">
        <v>87</v>
      </c>
      <c r="C8" s="48"/>
      <c r="D8" s="50">
        <v>6</v>
      </c>
      <c r="E8" s="50" t="s">
        <v>5</v>
      </c>
      <c r="J8" s="53"/>
      <c r="K8" s="48"/>
    </row>
    <row r="9" spans="1:11">
      <c r="A9" s="50">
        <v>2</v>
      </c>
      <c r="B9" s="51" t="s">
        <v>88</v>
      </c>
      <c r="C9" s="48"/>
      <c r="D9" s="50">
        <v>7</v>
      </c>
      <c r="E9" s="50" t="s">
        <v>6</v>
      </c>
      <c r="J9" s="53"/>
      <c r="K9" s="48"/>
    </row>
    <row r="10" spans="1:11">
      <c r="A10" s="50">
        <v>3</v>
      </c>
      <c r="B10" s="51" t="s">
        <v>94</v>
      </c>
      <c r="C10" s="48"/>
      <c r="D10" s="50">
        <v>8</v>
      </c>
      <c r="E10" s="50" t="s">
        <v>7</v>
      </c>
      <c r="J10" s="53"/>
      <c r="K10" s="48"/>
    </row>
    <row r="11" spans="1:11">
      <c r="B11" s="6"/>
      <c r="C11" s="48"/>
      <c r="D11" s="50">
        <v>9</v>
      </c>
      <c r="E11" s="50" t="s">
        <v>8</v>
      </c>
      <c r="J11" s="53"/>
      <c r="K11" s="48"/>
    </row>
    <row r="12" spans="1:11">
      <c r="B12" s="6"/>
      <c r="C12" s="48"/>
      <c r="D12" s="50">
        <v>10</v>
      </c>
      <c r="E12" s="50" t="s">
        <v>9</v>
      </c>
      <c r="J12" s="53"/>
      <c r="K12" s="48"/>
    </row>
    <row r="13" spans="1:11">
      <c r="B13" s="6"/>
      <c r="C13" s="48"/>
      <c r="D13" s="50">
        <v>11</v>
      </c>
      <c r="E13" s="50" t="s">
        <v>10</v>
      </c>
      <c r="J13" s="53"/>
      <c r="K13" s="48"/>
    </row>
    <row r="14" spans="1:11">
      <c r="B14" s="6"/>
      <c r="D14" s="50">
        <v>12</v>
      </c>
      <c r="E14" s="50" t="s">
        <v>11</v>
      </c>
    </row>
    <row r="15" spans="1:11">
      <c r="D15" s="50">
        <v>13</v>
      </c>
      <c r="E15" s="50" t="s">
        <v>12</v>
      </c>
    </row>
    <row r="16" spans="1:11">
      <c r="D16" s="50">
        <v>14</v>
      </c>
      <c r="E16" s="50" t="s">
        <v>13</v>
      </c>
    </row>
    <row r="17" spans="4:5">
      <c r="D17" s="50">
        <v>15</v>
      </c>
      <c r="E17" s="50" t="s">
        <v>14</v>
      </c>
    </row>
    <row r="18" spans="4:5">
      <c r="D18" s="50">
        <v>16</v>
      </c>
      <c r="E18" s="50" t="s">
        <v>15</v>
      </c>
    </row>
    <row r="19" spans="4:5">
      <c r="D19" s="50">
        <v>17</v>
      </c>
      <c r="E19" s="50" t="s">
        <v>16</v>
      </c>
    </row>
    <row r="20" spans="4:5">
      <c r="D20" s="50">
        <v>18</v>
      </c>
      <c r="E20" s="50" t="s">
        <v>17</v>
      </c>
    </row>
    <row r="21" spans="4:5">
      <c r="D21" s="50">
        <v>19</v>
      </c>
      <c r="E21" s="50" t="s">
        <v>18</v>
      </c>
    </row>
    <row r="22" spans="4:5">
      <c r="D22" s="50"/>
      <c r="E22" s="50"/>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使用説明</vt:lpstr>
      <vt:lpstr>科目説明</vt:lpstr>
      <vt:lpstr>収入計算シート</vt:lpstr>
      <vt:lpstr>経費計算シート</vt:lpstr>
      <vt:lpstr>経費計算書</vt:lpstr>
      <vt:lpstr>収入計算書</vt:lpstr>
      <vt:lpstr>経費内訳書</vt:lpstr>
      <vt:lpstr>月別集計表</vt:lpstr>
      <vt:lpstr>リスト</vt:lpstr>
      <vt:lpstr>科目説明!Print_Area</vt:lpstr>
      <vt:lpstr>経費計算書!Print_Area</vt:lpstr>
      <vt:lpstr>経費内訳書!Print_Area</vt:lpstr>
      <vt:lpstr>月別集計表!Print_Area</vt:lpstr>
      <vt:lpstr>使用説明!Print_Area</vt:lpstr>
      <vt:lpstr>収入計算書!Print_Area</vt:lpstr>
      <vt:lpstr>経費計算シート!Print_Titles</vt:lpstr>
      <vt:lpstr>収入計算シート!Print_Titles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DP050510</dc:creator>
  <cp:lastModifiedBy>DP050140@satsuma-net.local</cp:lastModifiedBy>
  <cp:lastPrinted>2025-11-25T23:51:44Z</cp:lastPrinted>
  <dcterms:created xsi:type="dcterms:W3CDTF">2024-09-17T05:12:35Z</dcterms:created>
  <dcterms:modified xsi:type="dcterms:W3CDTF">2026-04-28T09:24:48Z</dcterms:modified>
</cp:coreProperties>
</file>